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<sst xmlns="http://schemas.openxmlformats.org/spreadsheetml/2006/main" count="292" uniqueCount="101">
  <si>
    <t>ИНФОРМАЦИЯ О НАЧИСЛЕННЫХ, СОБРАННЫХ И ИЗРАСХОДОВАННЫХ СРЕДСТВАХ 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</si>
  <si>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</si>
  <si>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</si>
  <si>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</si>
  <si>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</si>
  <si>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</si>
  <si>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</si>
  <si>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</si>
  <si>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</si>
  <si>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</si>
  <si>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</si>
  <si>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</si>
  <si>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</si>
  <si>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</si>
  <si>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Ломакина</t>
  </si>
  <si>
    <t>01.05.2015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</si>
  <si>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</si>
  <si>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</si>
  <si>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</si>
  <si>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</si>
  <si>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</si>
  <si>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</si>
  <si>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</si>
  <si>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</si>
  <si>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</si>
  <si>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</si>
  <si>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</si>
  <si>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</si>
  <si>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</si>
  <si>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</si>
  <si>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</si>
  <si>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</si>
  <si>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</si>
  <si>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</si>
  <si>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ХВ снабжение (СОИД)</t>
  </si>
  <si>
    <t>Эл.снабжение (СОИД)</t>
  </si>
  <si>
    <t>Отопление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</si>
  <si>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</si>
  <si>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</si>
  <si>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</si>
  <si>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</si>
  <si>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</si>
  <si>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ОБЖ</t>
  </si>
  <si>
    <t>Январь 2017 г</t>
  </si>
  <si>
    <t>Вид работ</t>
  </si>
  <si>
    <t>Место проведения работ</t>
  </si>
  <si>
    <t>Сумма</t>
  </si>
  <si>
    <t>смена трубопровода ЦО</t>
  </si>
  <si>
    <t xml:space="preserve">Ломакина 108 </t>
  </si>
  <si>
    <t>кв. 20</t>
  </si>
  <si>
    <t>смена водосточных труб</t>
  </si>
  <si>
    <t>ИТОГО</t>
  </si>
  <si>
    <t>Февраль 2017 г</t>
  </si>
  <si>
    <t>смена э/счетчика в квартире</t>
  </si>
  <si>
    <t>кв. 49</t>
  </si>
  <si>
    <t>Июнь 2017 г</t>
  </si>
  <si>
    <t>ремонт мягкой кровли</t>
  </si>
  <si>
    <t>кв.63,46</t>
  </si>
  <si>
    <t>смена задвижек.кранов фильтров</t>
  </si>
  <si>
    <t>Октябрь 2017 г</t>
  </si>
  <si>
    <t>кв. 65</t>
  </si>
  <si>
    <t>ВСЕГО</t>
  </si>
  <si>
    <t>Январь 2017 г.</t>
  </si>
  <si>
    <t>Т/о УУТЭ ЦО</t>
  </si>
  <si>
    <t>Ломакина, 108</t>
  </si>
  <si>
    <t>Т/о общедомовых приборов учета электроэнергии</t>
  </si>
  <si>
    <t>обход и осмотр подвала и инженерных коммуникаций</t>
  </si>
  <si>
    <t>электроосвещение адресной таблички</t>
  </si>
  <si>
    <t>периодический осмотр вентканалов и дымоходов</t>
  </si>
  <si>
    <t>кв.1-8,10,12-14,17-23,27,28,30,31,34,35,38,43,46,49,54,59,62,64,66</t>
  </si>
  <si>
    <t>Март 2017</t>
  </si>
  <si>
    <t xml:space="preserve">ломакина 108 </t>
  </si>
  <si>
    <t>окраска деревьев и бордюров силами жителей</t>
  </si>
  <si>
    <t>благоустройство придомовой территории (обрезка кустарников)</t>
  </si>
  <si>
    <t>Апрель 2017</t>
  </si>
  <si>
    <t>слив воды из системы</t>
  </si>
  <si>
    <t>закрытие отопительного периода</t>
  </si>
  <si>
    <t>замена крана шарового ф 15 мм</t>
  </si>
  <si>
    <t xml:space="preserve">кв.49 ХВС </t>
  </si>
  <si>
    <t>Май 2017</t>
  </si>
  <si>
    <t>ППР ВРУ</t>
  </si>
  <si>
    <t>гидравлические испытания внутридомовой системы ЦО</t>
  </si>
  <si>
    <t>Июль 2017 г</t>
  </si>
  <si>
    <t>Август 2017 г</t>
  </si>
  <si>
    <t>Сентябрь 2017 г</t>
  </si>
  <si>
    <t>Планово-предупредительный ремонт ЩЭ и ВРУ</t>
  </si>
  <si>
    <t xml:space="preserve">ликвидация воздушных пробок в стояках </t>
  </si>
  <si>
    <t>кв. 2,6,10,14,18,34,37,40,43,46,35,38,41,44,45</t>
  </si>
  <si>
    <t>смена трубопровода ф 25 мм ЦО п/п</t>
  </si>
  <si>
    <t xml:space="preserve">кв. 54,65,20 </t>
  </si>
  <si>
    <t>очистка воронок водосточных труб и свесов желоба от мусора</t>
  </si>
  <si>
    <t>ремонт мягкой кровли (частичный)</t>
  </si>
  <si>
    <t>Ноябрь 2017 г</t>
  </si>
  <si>
    <t>осмотр вентиляционных каналов</t>
  </si>
  <si>
    <t>кв. 25,32,40,41,43,51,53,55,57,58,60,63</t>
  </si>
  <si>
    <t xml:space="preserve">осмотр вентиляционных и дымовых каналов </t>
  </si>
  <si>
    <t>кв. 50,65</t>
  </si>
  <si>
    <t>ремонт электроснабжения (смена автоматов в ЩЭ)</t>
  </si>
  <si>
    <t>кв.48</t>
  </si>
  <si>
    <t>ремонт электроосвещения в подъезде (смена ламп)</t>
  </si>
  <si>
    <t>1-й подъезд, 3,5-й этаж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</si>
</sst>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"/>
    <numFmt numFmtId="167" formatCode="@"/>
  </numFmts>
  <fonts count="4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2" borderId="1" xfId="0" applyFont="1" applyFill="1" applyBorder="1" applyAlignment="1">
      <alignment/>
    </xf>
    <xf numFmtId="164" fontId="1" fillId="2" borderId="1" xfId="0" applyFont="1" applyFill="1" applyBorder="1" applyAlignment="1">
      <alignment horizontal="center"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2" fillId="4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2" fillId="2" borderId="1" xfId="0" applyFont="1" applyFill="1" applyBorder="1" applyAlignment="1">
      <alignment/>
    </xf>
    <xf numFmtId="164" fontId="2" fillId="0" borderId="1" xfId="0" applyFont="1" applyBorder="1" applyAlignment="1">
      <alignment wrapText="1"/>
    </xf>
    <xf numFmtId="165" fontId="1" fillId="2" borderId="1" xfId="0" applyNumberFormat="1" applyFont="1" applyFill="1" applyBorder="1" applyAlignment="1">
      <alignment/>
    </xf>
    <xf numFmtId="164" fontId="1" fillId="3" borderId="1" xfId="0" applyFont="1" applyFill="1" applyBorder="1" applyAlignment="1">
      <alignment/>
    </xf>
    <xf numFmtId="165" fontId="1" fillId="3" borderId="1" xfId="0" applyNumberFormat="1" applyFont="1" applyFill="1" applyBorder="1" applyAlignment="1">
      <alignment/>
    </xf>
    <xf numFmtId="164" fontId="0" fillId="0" borderId="0" xfId="0" applyAlignment="1">
      <alignment wrapText="1"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horizontal="center"/>
    </xf>
    <xf numFmtId="164" fontId="2" fillId="0" borderId="0" xfId="0" applyFont="1" applyFill="1" applyAlignment="1">
      <alignment wrapText="1"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 wrapText="1"/>
    </xf>
    <xf numFmtId="164" fontId="3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justify" wrapText="1"/>
    </xf>
    <xf numFmtId="164" fontId="2" fillId="0" borderId="1" xfId="0" applyFont="1" applyFill="1" applyBorder="1" applyAlignment="1">
      <alignment wrapText="1"/>
    </xf>
    <xf numFmtId="167" fontId="1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Alignment="1">
      <alignment/>
    </xf>
    <xf numFmtId="167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679">
          <cell r="E2679">
            <v>25347.83</v>
          </cell>
          <cell r="F2679">
            <v>-28057.04</v>
          </cell>
          <cell r="G2679">
            <v>188949.24999999997</v>
          </cell>
          <cell r="H2679">
            <v>198070.72</v>
          </cell>
          <cell r="I2679">
            <v>144539.08</v>
          </cell>
          <cell r="J2679">
            <v>25474.600000000006</v>
          </cell>
          <cell r="K2679">
            <v>16226.359999999957</v>
          </cell>
        </row>
        <row r="2680">
          <cell r="E2680">
            <v>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</row>
        <row r="2681">
          <cell r="E2681">
            <v>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</row>
        <row r="2682">
          <cell r="E2682">
            <v>2896.69</v>
          </cell>
          <cell r="F2682">
            <v>15846.19</v>
          </cell>
          <cell r="G2682">
            <v>7027.58</v>
          </cell>
          <cell r="H2682">
            <v>8475.92</v>
          </cell>
          <cell r="I2682">
            <v>0</v>
          </cell>
          <cell r="J2682">
            <v>24322.11</v>
          </cell>
          <cell r="K2682">
            <v>1448.3500000000004</v>
          </cell>
        </row>
        <row r="2683">
          <cell r="E2683">
            <v>0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</row>
        <row r="2684">
          <cell r="E2684">
            <v>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</row>
        <row r="2686">
          <cell r="E2686">
            <v>10272.38</v>
          </cell>
          <cell r="F2686">
            <v>-51577.28999999999</v>
          </cell>
          <cell r="G2686">
            <v>61805.96000000001</v>
          </cell>
          <cell r="H2686">
            <v>65297.76000000001</v>
          </cell>
          <cell r="I2686">
            <v>76020.33000000003</v>
          </cell>
          <cell r="J2686">
            <v>-62299.86000000002</v>
          </cell>
          <cell r="K2686">
            <v>6780.579999999995</v>
          </cell>
        </row>
        <row r="2687">
          <cell r="E2687">
            <v>9228.33</v>
          </cell>
          <cell r="F2687">
            <v>-9228.33</v>
          </cell>
          <cell r="G2687">
            <v>69435.12</v>
          </cell>
          <cell r="H2687">
            <v>73171.70000000001</v>
          </cell>
          <cell r="I2687">
            <v>69435.12</v>
          </cell>
          <cell r="J2687">
            <v>-5491.749999999995</v>
          </cell>
          <cell r="K2687">
            <v>5491.749999999988</v>
          </cell>
        </row>
        <row r="2688">
          <cell r="E2688">
            <v>3418.66</v>
          </cell>
          <cell r="F2688">
            <v>35301.67999999999</v>
          </cell>
          <cell r="G2688">
            <v>23284.200000000004</v>
          </cell>
          <cell r="H2688">
            <v>24558.42</v>
          </cell>
          <cell r="I2688">
            <v>17900</v>
          </cell>
          <cell r="J2688">
            <v>41960.09999999999</v>
          </cell>
          <cell r="K2688">
            <v>2144.440000000008</v>
          </cell>
        </row>
        <row r="2689">
          <cell r="E2689">
            <v>2503.29</v>
          </cell>
          <cell r="F2689">
            <v>-2053.9700000000003</v>
          </cell>
          <cell r="G2689">
            <v>17463.2</v>
          </cell>
          <cell r="H2689">
            <v>18418.8</v>
          </cell>
          <cell r="I2689">
            <v>16836.359999999997</v>
          </cell>
          <cell r="J2689">
            <v>-471.529999999997</v>
          </cell>
          <cell r="K2689">
            <v>1547.690000000001</v>
          </cell>
        </row>
        <row r="2690">
          <cell r="E2690">
            <v>601.84</v>
          </cell>
          <cell r="F2690">
            <v>-7059.82</v>
          </cell>
          <cell r="G2690">
            <v>3958.3200000000006</v>
          </cell>
          <cell r="H2690">
            <v>4174.95</v>
          </cell>
          <cell r="I2690">
            <v>0</v>
          </cell>
          <cell r="J2690">
            <v>-2884.87</v>
          </cell>
          <cell r="K2690">
            <v>385.2100000000007</v>
          </cell>
        </row>
        <row r="2691">
          <cell r="E2691">
            <v>17.71</v>
          </cell>
          <cell r="F2691">
            <v>181.09</v>
          </cell>
          <cell r="G2691">
            <v>116.39</v>
          </cell>
          <cell r="H2691">
            <v>122.72</v>
          </cell>
          <cell r="I2691">
            <v>0</v>
          </cell>
          <cell r="J2691">
            <v>303.81</v>
          </cell>
          <cell r="K2691">
            <v>11.380000000000015</v>
          </cell>
        </row>
        <row r="2692">
          <cell r="E2692">
            <v>4584.14</v>
          </cell>
          <cell r="F2692">
            <v>-4584.14</v>
          </cell>
          <cell r="G2692">
            <v>36560.5</v>
          </cell>
          <cell r="H2692">
            <v>38514.86</v>
          </cell>
          <cell r="I2692">
            <v>36560.5</v>
          </cell>
          <cell r="J2692">
            <v>-2629.7799999999984</v>
          </cell>
          <cell r="K2692">
            <v>2629.7799999999984</v>
          </cell>
        </row>
        <row r="2693">
          <cell r="E2693">
            <v>3127.29</v>
          </cell>
          <cell r="F2693">
            <v>-40821.72</v>
          </cell>
          <cell r="G2693">
            <v>20567.679999999997</v>
          </cell>
          <cell r="H2693">
            <v>21693.230000000003</v>
          </cell>
          <cell r="I2693">
            <v>59675.36859999999</v>
          </cell>
          <cell r="J2693">
            <v>-78803.85859999998</v>
          </cell>
          <cell r="K2693">
            <v>2001.7399999999943</v>
          </cell>
        </row>
        <row r="2694">
          <cell r="E2694">
            <v>536.9</v>
          </cell>
          <cell r="F2694">
            <v>5496.36</v>
          </cell>
          <cell r="G2694">
            <v>3531.29</v>
          </cell>
          <cell r="H2694">
            <v>3724.61</v>
          </cell>
          <cell r="I2694">
            <v>0</v>
          </cell>
          <cell r="J2694">
            <v>9220.97</v>
          </cell>
          <cell r="K2694">
            <v>343.58000000000004</v>
          </cell>
        </row>
        <row r="2696">
          <cell r="E2696">
            <v>10119.66</v>
          </cell>
          <cell r="F2696">
            <v>-10119.66</v>
          </cell>
          <cell r="G2696">
            <v>74830.8</v>
          </cell>
          <cell r="H2696">
            <v>78447.94</v>
          </cell>
          <cell r="I2696">
            <v>74830.8</v>
          </cell>
          <cell r="J2696">
            <v>-6502.520000000004</v>
          </cell>
          <cell r="K2696">
            <v>6502.520000000004</v>
          </cell>
        </row>
        <row r="2697">
          <cell r="E2697">
            <v>0</v>
          </cell>
          <cell r="F2697">
            <v>0</v>
          </cell>
          <cell r="G2697">
            <v>10831.47</v>
          </cell>
          <cell r="H2697">
            <v>10207.119999999999</v>
          </cell>
          <cell r="I2697">
            <v>10831.47</v>
          </cell>
          <cell r="J2697">
            <v>-624.3500000000003</v>
          </cell>
          <cell r="K2697">
            <v>624.3500000000003</v>
          </cell>
        </row>
        <row r="2698">
          <cell r="E2698">
            <v>0</v>
          </cell>
          <cell r="F2698">
            <v>0</v>
          </cell>
          <cell r="G2698">
            <v>41903.78999999999</v>
          </cell>
          <cell r="H2698">
            <v>38955.95999999999</v>
          </cell>
          <cell r="I2698">
            <v>41903.78999999999</v>
          </cell>
          <cell r="J2698">
            <v>-2947.830000000008</v>
          </cell>
          <cell r="K2698">
            <v>2947.830000000008</v>
          </cell>
        </row>
        <row r="2699">
          <cell r="E2699">
            <v>196073.62</v>
          </cell>
          <cell r="F2699">
            <v>-196073.62</v>
          </cell>
          <cell r="G2699">
            <v>813020.05</v>
          </cell>
          <cell r="H2699">
            <v>891226.5899999999</v>
          </cell>
          <cell r="I2699">
            <v>813020.05</v>
          </cell>
          <cell r="J2699">
            <v>-117867.08000000019</v>
          </cell>
          <cell r="K2699">
            <v>117867.08000000019</v>
          </cell>
        </row>
        <row r="2700">
          <cell r="E2700">
            <v>-2432.02</v>
          </cell>
          <cell r="F2700">
            <v>2432.02</v>
          </cell>
          <cell r="G2700">
            <v>0</v>
          </cell>
          <cell r="H2700">
            <v>-2436.91</v>
          </cell>
          <cell r="I2700">
            <v>0</v>
          </cell>
          <cell r="J2700">
            <v>-4.889999999999873</v>
          </cell>
          <cell r="K2700">
            <v>4.889999999999873</v>
          </cell>
        </row>
        <row r="2701">
          <cell r="E2701">
            <v>1750.74</v>
          </cell>
          <cell r="F2701">
            <v>-1550</v>
          </cell>
          <cell r="G2701">
            <v>13584.129999999996</v>
          </cell>
          <cell r="H2701">
            <v>14150.89</v>
          </cell>
          <cell r="I2701">
            <v>13584.129999999996</v>
          </cell>
          <cell r="J2701">
            <v>-983.2399999999972</v>
          </cell>
          <cell r="K2701">
            <v>1183.9799999999973</v>
          </cell>
        </row>
        <row r="2702">
          <cell r="E2702">
            <v>10597.35</v>
          </cell>
          <cell r="F2702">
            <v>-10597.35</v>
          </cell>
          <cell r="G2702">
            <v>72957.28</v>
          </cell>
          <cell r="H2702">
            <v>76898.51</v>
          </cell>
          <cell r="I2702">
            <v>72957.28</v>
          </cell>
          <cell r="J2702">
            <v>-6656.1200000000035</v>
          </cell>
          <cell r="K2702">
            <v>6656.1200000000035</v>
          </cell>
        </row>
        <row r="2703">
          <cell r="E2703">
            <v>14152.54</v>
          </cell>
          <cell r="F2703">
            <v>-14152.54</v>
          </cell>
          <cell r="G2703">
            <v>97017.5</v>
          </cell>
          <cell r="H2703">
            <v>102324.89999999998</v>
          </cell>
          <cell r="I2703">
            <v>97017.5</v>
          </cell>
          <cell r="J2703">
            <v>-8845.140000000014</v>
          </cell>
          <cell r="K2703">
            <v>8845.140000000029</v>
          </cell>
        </row>
        <row r="2704">
          <cell r="E2704">
            <v>12245.220000000001</v>
          </cell>
          <cell r="F2704">
            <v>-12245.220000000001</v>
          </cell>
          <cell r="G2704">
            <v>84599.37999999999</v>
          </cell>
          <cell r="H2704">
            <v>89159.21</v>
          </cell>
          <cell r="I2704">
            <v>84599.37999999999</v>
          </cell>
          <cell r="J2704">
            <v>-7685.389999999989</v>
          </cell>
          <cell r="K2704">
            <v>7685.389999999989</v>
          </cell>
        </row>
        <row r="2705">
          <cell r="E2705">
            <v>0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80" zoomScaleNormal="80" workbookViewId="0" topLeftCell="A1">
      <selection activeCell="D38" sqref="D38"/>
    </sheetView>
  </sheetViews>
  <sheetFormatPr defaultColWidth="12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18.140625" style="0" customWidth="1"/>
    <col min="6" max="6" width="21.2812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1.00390625" style="0" customWidth="1"/>
    <col min="12" max="12" width="23.42187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5" t="s">
        <v>1</v>
      </c>
      <c r="B3" s="6" t="s">
        <v>2</v>
      </c>
      <c r="C3" s="6"/>
      <c r="D3" s="6" t="s">
        <v>3</v>
      </c>
      <c r="E3" s="7" t="s">
        <v>4</v>
      </c>
      <c r="F3" s="7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7" t="s">
        <v>10</v>
      </c>
      <c r="L3" s="7" t="s">
        <v>11</v>
      </c>
    </row>
    <row r="4" spans="1:12" s="2" customFormat="1" ht="29.25" customHeight="1">
      <c r="A4" s="5"/>
      <c r="B4" s="6" t="s">
        <v>12</v>
      </c>
      <c r="C4" s="6" t="s">
        <v>13</v>
      </c>
      <c r="D4" s="6"/>
      <c r="E4" s="6"/>
      <c r="F4" s="7"/>
      <c r="G4" s="6"/>
      <c r="H4" s="6"/>
      <c r="I4" s="6"/>
      <c r="J4" s="6"/>
      <c r="K4" s="6"/>
      <c r="L4" s="7"/>
    </row>
    <row r="5" spans="1:12" s="2" customFormat="1" ht="12.75" hidden="1">
      <c r="A5" s="8"/>
      <c r="B5" s="9" t="s">
        <v>14</v>
      </c>
      <c r="C5" s="10">
        <v>108</v>
      </c>
      <c r="D5" s="8"/>
      <c r="E5" s="8"/>
      <c r="F5" s="8"/>
      <c r="G5" s="8"/>
      <c r="H5" s="8"/>
      <c r="I5" s="8"/>
      <c r="J5" s="8"/>
      <c r="K5" s="8"/>
      <c r="L5" s="9" t="s">
        <v>15</v>
      </c>
    </row>
    <row r="6" spans="1:12" s="2" customFormat="1" ht="12.75" hidden="1">
      <c r="A6" s="11">
        <v>2</v>
      </c>
      <c r="B6" s="12"/>
      <c r="C6" s="12"/>
      <c r="D6" s="12" t="s">
        <v>16</v>
      </c>
      <c r="E6" s="13">
        <f>'[1]Лицевые счета домов свод'!E2679</f>
        <v>25347.83</v>
      </c>
      <c r="F6" s="13">
        <f>'[1]Лицевые счета домов свод'!F2679</f>
        <v>-28057.04</v>
      </c>
      <c r="G6" s="13">
        <f>'[1]Лицевые счета домов свод'!G2679</f>
        <v>188949.24999999997</v>
      </c>
      <c r="H6" s="13">
        <f>'[1]Лицевые счета домов свод'!H2679</f>
        <v>198070.72</v>
      </c>
      <c r="I6" s="13">
        <f>'[1]Лицевые счета домов свод'!I2679</f>
        <v>144539.08</v>
      </c>
      <c r="J6" s="13">
        <f>'[1]Лицевые счета домов свод'!J2679</f>
        <v>25474.600000000006</v>
      </c>
      <c r="K6" s="13">
        <f>'[1]Лицевые счета домов свод'!K2679</f>
        <v>16226.359999999957</v>
      </c>
      <c r="L6" s="12"/>
    </row>
    <row r="7" spans="1:12" s="2" customFormat="1" ht="12.75" hidden="1">
      <c r="A7" s="12"/>
      <c r="B7" s="12"/>
      <c r="C7" s="12"/>
      <c r="D7" s="12" t="s">
        <v>17</v>
      </c>
      <c r="E7" s="13">
        <f>'[1]Лицевые счета домов свод'!E2680</f>
        <v>0</v>
      </c>
      <c r="F7" s="13">
        <f>'[1]Лицевые счета домов свод'!F2680</f>
        <v>0</v>
      </c>
      <c r="G7" s="13">
        <f>'[1]Лицевые счета домов свод'!G2680</f>
        <v>0</v>
      </c>
      <c r="H7" s="13">
        <f>'[1]Лицевые счета домов свод'!H2680</f>
        <v>0</v>
      </c>
      <c r="I7" s="13">
        <f>'[1]Лицевые счета домов свод'!I2680</f>
        <v>0</v>
      </c>
      <c r="J7" s="13">
        <f>'[1]Лицевые счета домов свод'!J2680</f>
        <v>0</v>
      </c>
      <c r="K7" s="13">
        <f>'[1]Лицевые счета домов свод'!K2680</f>
        <v>0</v>
      </c>
      <c r="L7" s="12"/>
    </row>
    <row r="8" spans="1:12" s="2" customFormat="1" ht="12.75" hidden="1">
      <c r="A8" s="12"/>
      <c r="B8" s="12"/>
      <c r="C8" s="12"/>
      <c r="D8" s="12" t="s">
        <v>18</v>
      </c>
      <c r="E8" s="13">
        <f>'[1]Лицевые счета домов свод'!E2681</f>
        <v>0</v>
      </c>
      <c r="F8" s="13">
        <f>'[1]Лицевые счета домов свод'!F2681</f>
        <v>0</v>
      </c>
      <c r="G8" s="13">
        <f>'[1]Лицевые счета домов свод'!G2681</f>
        <v>0</v>
      </c>
      <c r="H8" s="13">
        <f>'[1]Лицевые счета домов свод'!H2681</f>
        <v>0</v>
      </c>
      <c r="I8" s="13">
        <f>'[1]Лицевые счета домов свод'!I2681</f>
        <v>0</v>
      </c>
      <c r="J8" s="13">
        <f>'[1]Лицевые счета домов свод'!J2681</f>
        <v>0</v>
      </c>
      <c r="K8" s="13">
        <f>'[1]Лицевые счета домов свод'!K2681</f>
        <v>0</v>
      </c>
      <c r="L8" s="12"/>
    </row>
    <row r="9" spans="1:12" s="2" customFormat="1" ht="12.75" hidden="1">
      <c r="A9" s="12"/>
      <c r="B9" s="12"/>
      <c r="C9" s="12"/>
      <c r="D9" s="12" t="s">
        <v>19</v>
      </c>
      <c r="E9" s="13">
        <f>'[1]Лицевые счета домов свод'!E2682</f>
        <v>2896.69</v>
      </c>
      <c r="F9" s="13">
        <f>'[1]Лицевые счета домов свод'!F2682</f>
        <v>15846.19</v>
      </c>
      <c r="G9" s="13">
        <f>'[1]Лицевые счета домов свод'!G2682</f>
        <v>7027.58</v>
      </c>
      <c r="H9" s="13">
        <f>'[1]Лицевые счета домов свод'!H2682</f>
        <v>8475.92</v>
      </c>
      <c r="I9" s="13">
        <f>'[1]Лицевые счета домов свод'!I2682</f>
        <v>0</v>
      </c>
      <c r="J9" s="13">
        <f>'[1]Лицевые счета домов свод'!J2682</f>
        <v>24322.11</v>
      </c>
      <c r="K9" s="13">
        <f>'[1]Лицевые счета домов свод'!K2682</f>
        <v>1448.3500000000004</v>
      </c>
      <c r="L9" s="12"/>
    </row>
    <row r="10" spans="1:12" s="2" customFormat="1" ht="12.75" hidden="1">
      <c r="A10" s="12"/>
      <c r="B10" s="12"/>
      <c r="C10" s="12"/>
      <c r="D10" s="12" t="s">
        <v>20</v>
      </c>
      <c r="E10" s="13">
        <f>'[1]Лицевые счета домов свод'!E2683</f>
        <v>0</v>
      </c>
      <c r="F10" s="13">
        <f>'[1]Лицевые счета домов свод'!F2683</f>
        <v>0</v>
      </c>
      <c r="G10" s="13">
        <f>'[1]Лицевые счета домов свод'!G2683</f>
        <v>0</v>
      </c>
      <c r="H10" s="13">
        <f>'[1]Лицевые счета домов свод'!H2683</f>
        <v>0</v>
      </c>
      <c r="I10" s="13">
        <f>'[1]Лицевые счета домов свод'!I2683</f>
        <v>0</v>
      </c>
      <c r="J10" s="13">
        <f>'[1]Лицевые счета домов свод'!J2683</f>
        <v>0</v>
      </c>
      <c r="K10" s="13">
        <f>'[1]Лицевые счета домов свод'!K2683</f>
        <v>0</v>
      </c>
      <c r="L10" s="12"/>
    </row>
    <row r="11" spans="1:12" s="2" customFormat="1" ht="12.75" hidden="1">
      <c r="A11" s="12"/>
      <c r="B11" s="12"/>
      <c r="C11" s="12"/>
      <c r="D11" s="12" t="s">
        <v>21</v>
      </c>
      <c r="E11" s="13">
        <f>'[1]Лицевые счета домов свод'!E2684</f>
        <v>0</v>
      </c>
      <c r="F11" s="13">
        <f>'[1]Лицевые счета домов свод'!F2684</f>
        <v>0</v>
      </c>
      <c r="G11" s="13">
        <f>'[1]Лицевые счета домов свод'!G2684</f>
        <v>0</v>
      </c>
      <c r="H11" s="13">
        <f>'[1]Лицевые счета домов свод'!H2684</f>
        <v>0</v>
      </c>
      <c r="I11" s="13">
        <f>'[1]Лицевые счета домов свод'!I2684</f>
        <v>0</v>
      </c>
      <c r="J11" s="13">
        <f>'[1]Лицевые счета домов свод'!J2684</f>
        <v>0</v>
      </c>
      <c r="K11" s="13">
        <f>'[1]Лицевые счета домов свод'!K2684</f>
        <v>0</v>
      </c>
      <c r="L11" s="12"/>
    </row>
    <row r="12" spans="1:12" s="2" customFormat="1" ht="12.75" hidden="1">
      <c r="A12" s="12"/>
      <c r="B12" s="12"/>
      <c r="C12" s="12"/>
      <c r="D12" s="5" t="s">
        <v>22</v>
      </c>
      <c r="E12" s="5">
        <f>SUM(E6:E11)</f>
        <v>28244.52</v>
      </c>
      <c r="F12" s="5">
        <f>SUM(F6:F11)</f>
        <v>-12210.85</v>
      </c>
      <c r="G12" s="5">
        <f>SUM(G6:G11)</f>
        <v>195976.82999999996</v>
      </c>
      <c r="H12" s="5">
        <f>SUM(H6:H11)</f>
        <v>206546.64</v>
      </c>
      <c r="I12" s="5">
        <f>SUM(I6:I11)</f>
        <v>144539.08</v>
      </c>
      <c r="J12" s="5">
        <f>SUM(J6:J11)</f>
        <v>49796.71000000001</v>
      </c>
      <c r="K12" s="5">
        <f>SUM(K6:K11)</f>
        <v>17674.709999999955</v>
      </c>
      <c r="L12" s="14"/>
    </row>
    <row r="13" spans="1:12" s="2" customFormat="1" ht="14.25" customHeight="1" hidden="1">
      <c r="A13" s="12"/>
      <c r="B13" s="12"/>
      <c r="C13" s="12"/>
      <c r="D13" s="15" t="s">
        <v>23</v>
      </c>
      <c r="E13" s="13">
        <f>'[1]Лицевые счета домов свод'!E2686</f>
        <v>10272.38</v>
      </c>
      <c r="F13" s="13">
        <f>'[1]Лицевые счета домов свод'!F2686</f>
        <v>-51577.28999999999</v>
      </c>
      <c r="G13" s="13">
        <f>'[1]Лицевые счета домов свод'!G2686</f>
        <v>61805.96000000001</v>
      </c>
      <c r="H13" s="13">
        <f>'[1]Лицевые счета домов свод'!H2686</f>
        <v>65297.76000000001</v>
      </c>
      <c r="I13" s="13">
        <f>'[1]Лицевые счета домов свод'!I2686</f>
        <v>76020.33000000003</v>
      </c>
      <c r="J13" s="13">
        <f>'[1]Лицевые счета домов свод'!J2686</f>
        <v>-62299.86000000002</v>
      </c>
      <c r="K13" s="13">
        <f>'[1]Лицевые счета домов свод'!K2686</f>
        <v>6780.579999999995</v>
      </c>
      <c r="L13" s="12"/>
    </row>
    <row r="14" spans="1:12" s="2" customFormat="1" ht="34.5" customHeight="1" hidden="1">
      <c r="A14" s="12"/>
      <c r="B14" s="12"/>
      <c r="C14" s="12"/>
      <c r="D14" s="15" t="s">
        <v>24</v>
      </c>
      <c r="E14" s="13">
        <f>'[1]Лицевые счета домов свод'!E2687</f>
        <v>9228.33</v>
      </c>
      <c r="F14" s="13">
        <f>'[1]Лицевые счета домов свод'!F2687</f>
        <v>-9228.33</v>
      </c>
      <c r="G14" s="13">
        <f>'[1]Лицевые счета домов свод'!G2687</f>
        <v>69435.12</v>
      </c>
      <c r="H14" s="13">
        <f>'[1]Лицевые счета домов свод'!H2687</f>
        <v>73171.70000000001</v>
      </c>
      <c r="I14" s="13">
        <f>'[1]Лицевые счета домов свод'!I2687</f>
        <v>69435.12</v>
      </c>
      <c r="J14" s="13">
        <f>'[1]Лицевые счета домов свод'!J2687</f>
        <v>-5491.749999999995</v>
      </c>
      <c r="K14" s="13">
        <f>'[1]Лицевые счета домов свод'!K2687</f>
        <v>5491.749999999988</v>
      </c>
      <c r="L14" s="12"/>
    </row>
    <row r="15" spans="1:12" s="2" customFormat="1" ht="28.5" customHeight="1" hidden="1">
      <c r="A15" s="12"/>
      <c r="B15" s="12"/>
      <c r="C15" s="12"/>
      <c r="D15" s="15" t="s">
        <v>25</v>
      </c>
      <c r="E15" s="13">
        <f>'[1]Лицевые счета домов свод'!E2688</f>
        <v>3418.66</v>
      </c>
      <c r="F15" s="13">
        <f>'[1]Лицевые счета домов свод'!F2688</f>
        <v>35301.67999999999</v>
      </c>
      <c r="G15" s="13">
        <f>'[1]Лицевые счета домов свод'!G2688</f>
        <v>23284.200000000004</v>
      </c>
      <c r="H15" s="13">
        <f>'[1]Лицевые счета домов свод'!H2688</f>
        <v>24558.42</v>
      </c>
      <c r="I15" s="13">
        <f>'[1]Лицевые счета домов свод'!I2688</f>
        <v>17900</v>
      </c>
      <c r="J15" s="13">
        <f>'[1]Лицевые счета домов свод'!J2688</f>
        <v>41960.09999999999</v>
      </c>
      <c r="K15" s="13">
        <f>'[1]Лицевые счета домов свод'!K2688</f>
        <v>2144.440000000008</v>
      </c>
      <c r="L15" s="12"/>
    </row>
    <row r="16" spans="1:12" s="2" customFormat="1" ht="28.5" customHeight="1" hidden="1">
      <c r="A16" s="12"/>
      <c r="B16" s="12"/>
      <c r="C16" s="12"/>
      <c r="D16" s="15" t="s">
        <v>26</v>
      </c>
      <c r="E16" s="13">
        <f>'[1]Лицевые счета домов свод'!E2689</f>
        <v>2503.29</v>
      </c>
      <c r="F16" s="13">
        <f>'[1]Лицевые счета домов свод'!F2689</f>
        <v>-2053.9700000000003</v>
      </c>
      <c r="G16" s="13">
        <f>'[1]Лицевые счета домов свод'!G2689</f>
        <v>17463.2</v>
      </c>
      <c r="H16" s="13">
        <f>'[1]Лицевые счета домов свод'!H2689</f>
        <v>18418.8</v>
      </c>
      <c r="I16" s="13">
        <f>'[1]Лицевые счета домов свод'!I2689</f>
        <v>16836.359999999997</v>
      </c>
      <c r="J16" s="13">
        <f>'[1]Лицевые счета домов свод'!J2689</f>
        <v>-471.529999999997</v>
      </c>
      <c r="K16" s="13">
        <f>'[1]Лицевые счета домов свод'!K2689</f>
        <v>1547.690000000001</v>
      </c>
      <c r="L16" s="12"/>
    </row>
    <row r="17" spans="1:12" s="2" customFormat="1" ht="12.75" hidden="1">
      <c r="A17" s="12"/>
      <c r="B17" s="12"/>
      <c r="C17" s="12"/>
      <c r="D17" s="12" t="s">
        <v>27</v>
      </c>
      <c r="E17" s="13">
        <f>'[1]Лицевые счета домов свод'!E2690</f>
        <v>601.84</v>
      </c>
      <c r="F17" s="13">
        <f>'[1]Лицевые счета домов свод'!F2690</f>
        <v>-7059.82</v>
      </c>
      <c r="G17" s="13">
        <f>'[1]Лицевые счета домов свод'!G2690</f>
        <v>3958.3200000000006</v>
      </c>
      <c r="H17" s="13">
        <f>'[1]Лицевые счета домов свод'!H2690</f>
        <v>4174.95</v>
      </c>
      <c r="I17" s="13">
        <f>'[1]Лицевые счета домов свод'!I2690</f>
        <v>0</v>
      </c>
      <c r="J17" s="13">
        <f>'[1]Лицевые счета домов свод'!J2690</f>
        <v>-2884.87</v>
      </c>
      <c r="K17" s="13">
        <f>'[1]Лицевые счета домов свод'!K2690</f>
        <v>385.2100000000007</v>
      </c>
      <c r="L17" s="12"/>
    </row>
    <row r="18" spans="1:12" s="2" customFormat="1" ht="31.5" customHeight="1" hidden="1">
      <c r="A18" s="12"/>
      <c r="B18" s="12"/>
      <c r="C18" s="12"/>
      <c r="D18" s="15" t="s">
        <v>28</v>
      </c>
      <c r="E18" s="13">
        <f>'[1]Лицевые счета домов свод'!E2691</f>
        <v>17.71</v>
      </c>
      <c r="F18" s="13">
        <f>'[1]Лицевые счета домов свод'!F2691</f>
        <v>181.09</v>
      </c>
      <c r="G18" s="13">
        <f>'[1]Лицевые счета домов свод'!G2691</f>
        <v>116.39</v>
      </c>
      <c r="H18" s="13">
        <f>'[1]Лицевые счета домов свод'!H2691</f>
        <v>122.72</v>
      </c>
      <c r="I18" s="13">
        <f>'[1]Лицевые счета домов свод'!I2691</f>
        <v>0</v>
      </c>
      <c r="J18" s="13">
        <f>'[1]Лицевые счета домов свод'!J2691</f>
        <v>303.81</v>
      </c>
      <c r="K18" s="13">
        <f>'[1]Лицевые счета домов свод'!K2691</f>
        <v>11.380000000000015</v>
      </c>
      <c r="L18" s="12"/>
    </row>
    <row r="19" spans="1:12" s="2" customFormat="1" ht="43.5" customHeight="1" hidden="1">
      <c r="A19" s="12"/>
      <c r="B19" s="12"/>
      <c r="C19" s="12"/>
      <c r="D19" s="15" t="s">
        <v>29</v>
      </c>
      <c r="E19" s="13">
        <f>'[1]Лицевые счета домов свод'!E2692</f>
        <v>4584.14</v>
      </c>
      <c r="F19" s="13">
        <f>'[1]Лицевые счета домов свод'!F2692</f>
        <v>-4584.14</v>
      </c>
      <c r="G19" s="13">
        <f>'[1]Лицевые счета домов свод'!G2692</f>
        <v>36560.5</v>
      </c>
      <c r="H19" s="13">
        <f>'[1]Лицевые счета домов свод'!H2692</f>
        <v>38514.86</v>
      </c>
      <c r="I19" s="13">
        <f>'[1]Лицевые счета домов свод'!I2692</f>
        <v>36560.5</v>
      </c>
      <c r="J19" s="13">
        <f>'[1]Лицевые счета домов свод'!J2692</f>
        <v>-2629.7799999999984</v>
      </c>
      <c r="K19" s="13">
        <f>'[1]Лицевые счета домов свод'!K2692</f>
        <v>2629.7799999999984</v>
      </c>
      <c r="L19" s="12"/>
    </row>
    <row r="20" spans="1:12" s="2" customFormat="1" ht="21.75" customHeight="1" hidden="1">
      <c r="A20" s="12"/>
      <c r="B20" s="12"/>
      <c r="C20" s="12"/>
      <c r="D20" s="15" t="s">
        <v>30</v>
      </c>
      <c r="E20" s="13">
        <f>'[1]Лицевые счета домов свод'!E2693</f>
        <v>3127.29</v>
      </c>
      <c r="F20" s="13">
        <f>'[1]Лицевые счета домов свод'!F2693</f>
        <v>-40821.72</v>
      </c>
      <c r="G20" s="13">
        <f>'[1]Лицевые счета домов свод'!G2693</f>
        <v>20567.679999999997</v>
      </c>
      <c r="H20" s="13">
        <f>'[1]Лицевые счета домов свод'!H2693</f>
        <v>21693.230000000003</v>
      </c>
      <c r="I20" s="13">
        <f>'[1]Лицевые счета домов свод'!I2693</f>
        <v>59675.36859999999</v>
      </c>
      <c r="J20" s="13">
        <f>'[1]Лицевые счета домов свод'!J2693</f>
        <v>-78803.85859999998</v>
      </c>
      <c r="K20" s="13">
        <f>'[1]Лицевые счета домов свод'!K2693</f>
        <v>2001.7399999999943</v>
      </c>
      <c r="L20" s="12"/>
    </row>
    <row r="21" spans="1:12" s="2" customFormat="1" ht="29.25" customHeight="1" hidden="1">
      <c r="A21" s="12"/>
      <c r="B21" s="12"/>
      <c r="C21" s="12"/>
      <c r="D21" s="15" t="s">
        <v>31</v>
      </c>
      <c r="E21" s="13">
        <f>'[1]Лицевые счета домов свод'!E2694</f>
        <v>536.9</v>
      </c>
      <c r="F21" s="13">
        <f>'[1]Лицевые счета домов свод'!F2694</f>
        <v>5496.36</v>
      </c>
      <c r="G21" s="13">
        <f>'[1]Лицевые счета домов свод'!G2694</f>
        <v>3531.29</v>
      </c>
      <c r="H21" s="13">
        <f>'[1]Лицевые счета домов свод'!H2694</f>
        <v>3724.61</v>
      </c>
      <c r="I21" s="13">
        <f>'[1]Лицевые счета домов свод'!I2694</f>
        <v>0</v>
      </c>
      <c r="J21" s="13">
        <f>'[1]Лицевые счета домов свод'!J2694</f>
        <v>9220.97</v>
      </c>
      <c r="K21" s="13">
        <f>'[1]Лицевые счета домов свод'!K2694</f>
        <v>343.58000000000004</v>
      </c>
      <c r="L21" s="12"/>
    </row>
    <row r="22" spans="1:12" s="2" customFormat="1" ht="12.75" hidden="1">
      <c r="A22" s="12"/>
      <c r="B22" s="12"/>
      <c r="C22" s="12"/>
      <c r="D22" s="5" t="s">
        <v>32</v>
      </c>
      <c r="E22" s="5">
        <f>SUM(E13:E21)</f>
        <v>34290.54</v>
      </c>
      <c r="F22" s="5">
        <f>SUM(F13:F21)</f>
        <v>-74346.14</v>
      </c>
      <c r="G22" s="5">
        <f>SUM(G13:G21)</f>
        <v>236722.66000000003</v>
      </c>
      <c r="H22" s="5">
        <f>SUM(H13:H21)</f>
        <v>249677.05000000002</v>
      </c>
      <c r="I22" s="16">
        <f>SUM(I13:I21)</f>
        <v>276427.6786</v>
      </c>
      <c r="J22" s="16">
        <f>SUM(J13:J21)</f>
        <v>-101096.76860000001</v>
      </c>
      <c r="K22" s="16">
        <f>SUM(K13:K21)</f>
        <v>21336.149999999987</v>
      </c>
      <c r="L22" s="14"/>
    </row>
    <row r="23" spans="1:12" s="2" customFormat="1" ht="12.75" hidden="1">
      <c r="A23" s="12"/>
      <c r="B23" s="12"/>
      <c r="C23" s="12"/>
      <c r="D23" s="12" t="s">
        <v>33</v>
      </c>
      <c r="E23" s="13">
        <f>'[1]Лицевые счета домов свод'!E2696</f>
        <v>10119.66</v>
      </c>
      <c r="F23" s="13">
        <f>'[1]Лицевые счета домов свод'!F2696</f>
        <v>-10119.66</v>
      </c>
      <c r="G23" s="13">
        <f>'[1]Лицевые счета домов свод'!G2696</f>
        <v>74830.8</v>
      </c>
      <c r="H23" s="13">
        <f>'[1]Лицевые счета домов свод'!H2696</f>
        <v>78447.94</v>
      </c>
      <c r="I23" s="13">
        <f>'[1]Лицевые счета домов свод'!I2696</f>
        <v>74830.8</v>
      </c>
      <c r="J23" s="13">
        <f>'[1]Лицевые счета домов свод'!J2696</f>
        <v>-6502.520000000004</v>
      </c>
      <c r="K23" s="13">
        <f>'[1]Лицевые счета домов свод'!K2696</f>
        <v>6502.520000000004</v>
      </c>
      <c r="L23" s="12"/>
    </row>
    <row r="24" spans="1:12" s="2" customFormat="1" ht="12.75" hidden="1">
      <c r="A24" s="12"/>
      <c r="B24" s="12"/>
      <c r="C24" s="12"/>
      <c r="D24" s="12" t="s">
        <v>34</v>
      </c>
      <c r="E24" s="13">
        <f>'[1]Лицевые счета домов свод'!E2697</f>
        <v>0</v>
      </c>
      <c r="F24" s="13">
        <f>'[1]Лицевые счета домов свод'!F2697</f>
        <v>0</v>
      </c>
      <c r="G24" s="13">
        <f>'[1]Лицевые счета домов свод'!G2697</f>
        <v>10831.47</v>
      </c>
      <c r="H24" s="13">
        <f>'[1]Лицевые счета домов свод'!H2697</f>
        <v>10207.119999999999</v>
      </c>
      <c r="I24" s="13">
        <f>'[1]Лицевые счета домов свод'!I2697</f>
        <v>10831.47</v>
      </c>
      <c r="J24" s="13">
        <f>'[1]Лицевые счета домов свод'!J2697</f>
        <v>-624.3500000000003</v>
      </c>
      <c r="K24" s="13">
        <f>'[1]Лицевые счета домов свод'!K2697</f>
        <v>624.3500000000003</v>
      </c>
      <c r="L24" s="12"/>
    </row>
    <row r="25" spans="1:12" s="2" customFormat="1" ht="12.75" hidden="1">
      <c r="A25" s="12"/>
      <c r="B25" s="12"/>
      <c r="C25" s="12"/>
      <c r="D25" s="12" t="s">
        <v>35</v>
      </c>
      <c r="E25" s="13">
        <f>'[1]Лицевые счета домов свод'!E2698</f>
        <v>0</v>
      </c>
      <c r="F25" s="13">
        <f>'[1]Лицевые счета домов свод'!F2698</f>
        <v>0</v>
      </c>
      <c r="G25" s="13">
        <f>'[1]Лицевые счета домов свод'!G2698</f>
        <v>41903.78999999999</v>
      </c>
      <c r="H25" s="13">
        <f>'[1]Лицевые счета домов свод'!H2698</f>
        <v>38955.95999999999</v>
      </c>
      <c r="I25" s="13">
        <f>'[1]Лицевые счета домов свод'!I2698</f>
        <v>41903.78999999999</v>
      </c>
      <c r="J25" s="13">
        <f>'[1]Лицевые счета домов свод'!J2698</f>
        <v>-2947.830000000008</v>
      </c>
      <c r="K25" s="13">
        <f>'[1]Лицевые счета домов свод'!K2698</f>
        <v>2947.830000000008</v>
      </c>
      <c r="L25" s="12"/>
    </row>
    <row r="26" spans="1:12" s="2" customFormat="1" ht="12.75">
      <c r="A26" s="12"/>
      <c r="B26" s="12"/>
      <c r="C26" s="12"/>
      <c r="D26" s="12" t="s">
        <v>36</v>
      </c>
      <c r="E26" s="13">
        <f>'[1]Лицевые счета домов свод'!E2699</f>
        <v>196073.62</v>
      </c>
      <c r="F26" s="13">
        <f>'[1]Лицевые счета домов свод'!F2699</f>
        <v>-196073.62</v>
      </c>
      <c r="G26" s="13">
        <f>'[1]Лицевые счета домов свод'!G2699</f>
        <v>813020.05</v>
      </c>
      <c r="H26" s="13">
        <f>'[1]Лицевые счета домов свод'!H2699</f>
        <v>891226.5899999999</v>
      </c>
      <c r="I26" s="13">
        <f>'[1]Лицевые счета домов свод'!I2699</f>
        <v>813020.05</v>
      </c>
      <c r="J26" s="13">
        <f>'[1]Лицевые счета домов свод'!J2699</f>
        <v>-117867.08000000019</v>
      </c>
      <c r="K26" s="13">
        <f>'[1]Лицевые счета домов свод'!K2699</f>
        <v>117867.08000000019</v>
      </c>
      <c r="L26" s="12"/>
    </row>
    <row r="27" spans="1:12" s="2" customFormat="1" ht="12.75" hidden="1">
      <c r="A27" s="12"/>
      <c r="B27" s="12"/>
      <c r="C27" s="12"/>
      <c r="D27" s="12" t="s">
        <v>37</v>
      </c>
      <c r="E27" s="13">
        <f>'[1]Лицевые счета домов свод'!E2700</f>
        <v>-2432.02</v>
      </c>
      <c r="F27" s="13">
        <f>'[1]Лицевые счета домов свод'!F2700</f>
        <v>2432.02</v>
      </c>
      <c r="G27" s="13">
        <f>'[1]Лицевые счета домов свод'!G2700</f>
        <v>0</v>
      </c>
      <c r="H27" s="13">
        <f>'[1]Лицевые счета домов свод'!H2700</f>
        <v>-2436.91</v>
      </c>
      <c r="I27" s="13">
        <f>'[1]Лицевые счета домов свод'!I2700</f>
        <v>0</v>
      </c>
      <c r="J27" s="13">
        <f>'[1]Лицевые счета домов свод'!J2700</f>
        <v>-4.889999999999873</v>
      </c>
      <c r="K27" s="13">
        <f>'[1]Лицевые счета домов свод'!K2700</f>
        <v>4.889999999999873</v>
      </c>
      <c r="L27" s="12"/>
    </row>
    <row r="28" spans="1:12" s="2" customFormat="1" ht="12.75" hidden="1">
      <c r="A28" s="12"/>
      <c r="B28" s="12"/>
      <c r="C28" s="12"/>
      <c r="D28" s="12" t="s">
        <v>38</v>
      </c>
      <c r="E28" s="13">
        <f>'[1]Лицевые счета домов свод'!E2701</f>
        <v>1750.74</v>
      </c>
      <c r="F28" s="13">
        <f>'[1]Лицевые счета домов свод'!F2701</f>
        <v>-1550</v>
      </c>
      <c r="G28" s="13">
        <f>'[1]Лицевые счета домов свод'!G2701</f>
        <v>13584.129999999996</v>
      </c>
      <c r="H28" s="13">
        <f>'[1]Лицевые счета домов свод'!H2701</f>
        <v>14150.89</v>
      </c>
      <c r="I28" s="13">
        <f>'[1]Лицевые счета домов свод'!I2701</f>
        <v>13584.129999999996</v>
      </c>
      <c r="J28" s="13">
        <f>'[1]Лицевые счета домов свод'!J2701</f>
        <v>-983.2399999999972</v>
      </c>
      <c r="K28" s="13">
        <f>'[1]Лицевые счета домов свод'!K2701</f>
        <v>1183.9799999999973</v>
      </c>
      <c r="L28" s="12"/>
    </row>
    <row r="29" spans="1:12" s="2" customFormat="1" ht="12.75" hidden="1">
      <c r="A29" s="12"/>
      <c r="B29" s="12"/>
      <c r="C29" s="12"/>
      <c r="D29" s="12" t="s">
        <v>39</v>
      </c>
      <c r="E29" s="13">
        <f>'[1]Лицевые счета домов свод'!E2702</f>
        <v>10597.35</v>
      </c>
      <c r="F29" s="13">
        <f>'[1]Лицевые счета домов свод'!F2702</f>
        <v>-10597.35</v>
      </c>
      <c r="G29" s="13">
        <f>'[1]Лицевые счета домов свод'!G2702</f>
        <v>72957.28</v>
      </c>
      <c r="H29" s="13">
        <f>'[1]Лицевые счета домов свод'!H2702</f>
        <v>76898.51</v>
      </c>
      <c r="I29" s="13">
        <f>'[1]Лицевые счета домов свод'!I2702</f>
        <v>72957.28</v>
      </c>
      <c r="J29" s="13">
        <f>'[1]Лицевые счета домов свод'!J2702</f>
        <v>-6656.1200000000035</v>
      </c>
      <c r="K29" s="13">
        <f>'[1]Лицевые счета домов свод'!K2702</f>
        <v>6656.1200000000035</v>
      </c>
      <c r="L29" s="12"/>
    </row>
    <row r="30" spans="1:12" s="2" customFormat="1" ht="12.75" hidden="1">
      <c r="A30" s="12"/>
      <c r="B30" s="12"/>
      <c r="C30" s="12"/>
      <c r="D30" s="12" t="s">
        <v>40</v>
      </c>
      <c r="E30" s="13">
        <f>'[1]Лицевые счета домов свод'!E2703</f>
        <v>14152.54</v>
      </c>
      <c r="F30" s="13">
        <f>'[1]Лицевые счета домов свод'!F2703</f>
        <v>-14152.54</v>
      </c>
      <c r="G30" s="13">
        <f>'[1]Лицевые счета домов свод'!G2703</f>
        <v>97017.5</v>
      </c>
      <c r="H30" s="13">
        <f>'[1]Лицевые счета домов свод'!H2703</f>
        <v>102324.89999999998</v>
      </c>
      <c r="I30" s="13">
        <f>'[1]Лицевые счета домов свод'!I2703</f>
        <v>97017.5</v>
      </c>
      <c r="J30" s="13">
        <f>'[1]Лицевые счета домов свод'!J2703</f>
        <v>-8845.140000000014</v>
      </c>
      <c r="K30" s="13">
        <f>'[1]Лицевые счета домов свод'!K2703</f>
        <v>8845.140000000029</v>
      </c>
      <c r="L30" s="12"/>
    </row>
    <row r="31" spans="1:12" s="2" customFormat="1" ht="12.75" hidden="1">
      <c r="A31" s="12"/>
      <c r="B31" s="12"/>
      <c r="C31" s="12"/>
      <c r="D31" s="12" t="s">
        <v>41</v>
      </c>
      <c r="E31" s="13">
        <f>'[1]Лицевые счета домов свод'!E2704</f>
        <v>12245.220000000001</v>
      </c>
      <c r="F31" s="13">
        <f>'[1]Лицевые счета домов свод'!F2704</f>
        <v>-12245.220000000001</v>
      </c>
      <c r="G31" s="13">
        <f>'[1]Лицевые счета домов свод'!G2704</f>
        <v>84599.37999999999</v>
      </c>
      <c r="H31" s="13">
        <f>'[1]Лицевые счета домов свод'!H2704</f>
        <v>89159.21</v>
      </c>
      <c r="I31" s="13">
        <f>'[1]Лицевые счета домов свод'!I2704</f>
        <v>84599.37999999999</v>
      </c>
      <c r="J31" s="13">
        <f>'[1]Лицевые счета домов свод'!J2704</f>
        <v>-7685.389999999989</v>
      </c>
      <c r="K31" s="13">
        <f>'[1]Лицевые счета домов свод'!K2704</f>
        <v>7685.389999999989</v>
      </c>
      <c r="L31" s="12"/>
    </row>
    <row r="32" spans="1:12" s="2" customFormat="1" ht="12.75" hidden="1">
      <c r="A32" s="12"/>
      <c r="B32" s="12"/>
      <c r="C32" s="12"/>
      <c r="D32" s="12" t="s">
        <v>42</v>
      </c>
      <c r="E32" s="13">
        <f>'[1]Лицевые счета домов свод'!E2705</f>
        <v>0</v>
      </c>
      <c r="F32" s="13">
        <f>'[1]Лицевые счета домов свод'!F2705</f>
        <v>0</v>
      </c>
      <c r="G32" s="13">
        <f>'[1]Лицевые счета домов свод'!G2705</f>
        <v>0</v>
      </c>
      <c r="H32" s="13">
        <f>'[1]Лицевые счета домов свод'!H2705</f>
        <v>0</v>
      </c>
      <c r="I32" s="13">
        <f>'[1]Лицевые счета домов свод'!I2705</f>
        <v>0</v>
      </c>
      <c r="J32" s="13">
        <f>'[1]Лицевые счета домов свод'!J2705</f>
        <v>0</v>
      </c>
      <c r="K32" s="13">
        <f>'[1]Лицевые счета домов свод'!K2705</f>
        <v>0</v>
      </c>
      <c r="L32" s="12"/>
    </row>
    <row r="33" spans="1:12" s="2" customFormat="1" ht="12.75">
      <c r="A33" s="8"/>
      <c r="B33" s="9" t="s">
        <v>14</v>
      </c>
      <c r="C33" s="10">
        <v>108</v>
      </c>
      <c r="D33" s="8"/>
      <c r="E33" s="17">
        <f>SUM(E23:E32)+E22+E12</f>
        <v>305042.17000000004</v>
      </c>
      <c r="F33" s="17">
        <f>SUM(F23:F32)+F22+F12</f>
        <v>-328863.36</v>
      </c>
      <c r="G33" s="17">
        <f>SUM(G23:G32)+G22+G12</f>
        <v>1641443.8900000001</v>
      </c>
      <c r="H33" s="17">
        <f>SUM(H23:H32)+H22+H12</f>
        <v>1755157.9</v>
      </c>
      <c r="I33" s="18">
        <f>SUM(I23:I32)+I22+I12</f>
        <v>1629711.1586000002</v>
      </c>
      <c r="J33" s="18">
        <f>SUM(J23:J32)+J22+J12</f>
        <v>-203416.61860000016</v>
      </c>
      <c r="K33" s="17">
        <f>SUM(K23:K32)+K22+K12</f>
        <v>191328.16000000018</v>
      </c>
      <c r="L33" s="9" t="s">
        <v>15</v>
      </c>
    </row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="80" zoomScaleNormal="80" workbookViewId="0" topLeftCell="A1">
      <selection activeCell="C64" sqref="C64"/>
    </sheetView>
  </sheetViews>
  <sheetFormatPr defaultColWidth="12.57421875" defaultRowHeight="12.75"/>
  <cols>
    <col min="1" max="1" width="8.7109375" style="0" customWidth="1"/>
    <col min="2" max="2" width="46.421875" style="19" customWidth="1"/>
    <col min="3" max="3" width="23.57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s="21" customFormat="1" ht="19.5" customHeight="1">
      <c r="A1" s="20" t="s">
        <v>43</v>
      </c>
      <c r="B1" s="20"/>
      <c r="C1" s="20"/>
      <c r="D1" s="20"/>
      <c r="E1" s="20"/>
    </row>
    <row r="2" spans="1:5" s="21" customFormat="1" ht="12.75">
      <c r="A2" s="22" t="s">
        <v>1</v>
      </c>
      <c r="B2" s="22" t="s">
        <v>44</v>
      </c>
      <c r="C2" s="23" t="s">
        <v>2</v>
      </c>
      <c r="D2" s="23" t="s">
        <v>45</v>
      </c>
      <c r="E2" s="23" t="s">
        <v>46</v>
      </c>
    </row>
    <row r="3" spans="1:5" s="21" customFormat="1" ht="12.75">
      <c r="A3" s="24">
        <v>1</v>
      </c>
      <c r="B3" s="25" t="s">
        <v>47</v>
      </c>
      <c r="C3" s="24" t="s">
        <v>48</v>
      </c>
      <c r="D3" s="24" t="s">
        <v>49</v>
      </c>
      <c r="E3" s="24">
        <v>4164.53</v>
      </c>
    </row>
    <row r="4" spans="1:5" s="21" customFormat="1" ht="17.25" customHeight="1">
      <c r="A4" s="24">
        <v>2</v>
      </c>
      <c r="B4" s="25" t="s">
        <v>50</v>
      </c>
      <c r="C4" s="24" t="s">
        <v>48</v>
      </c>
      <c r="D4" s="24"/>
      <c r="E4" s="24">
        <v>48508.37</v>
      </c>
    </row>
    <row r="5" spans="1:5" s="21" customFormat="1" ht="12.75" hidden="1">
      <c r="A5" s="24">
        <v>3</v>
      </c>
      <c r="B5" s="25"/>
      <c r="C5" s="24"/>
      <c r="D5" s="24"/>
      <c r="E5" s="24"/>
    </row>
    <row r="6" spans="1:5" s="21" customFormat="1" ht="12.75" hidden="1">
      <c r="A6" s="24">
        <v>4</v>
      </c>
      <c r="B6" s="25"/>
      <c r="C6" s="24"/>
      <c r="D6" s="24"/>
      <c r="E6" s="24"/>
    </row>
    <row r="7" spans="1:5" s="21" customFormat="1" ht="12.75" hidden="1">
      <c r="A7" s="24">
        <v>5</v>
      </c>
      <c r="B7" s="25"/>
      <c r="C7" s="24"/>
      <c r="D7" s="24"/>
      <c r="E7" s="24"/>
    </row>
    <row r="8" spans="1:5" s="21" customFormat="1" ht="12.75" hidden="1">
      <c r="A8" s="24"/>
      <c r="B8" s="25" t="s">
        <v>51</v>
      </c>
      <c r="C8" s="24"/>
      <c r="D8" s="24"/>
      <c r="E8" s="24">
        <f>E3+E4+E5+E6+E7</f>
        <v>52672.9</v>
      </c>
    </row>
    <row r="9" spans="1:5" s="21" customFormat="1" ht="16.5" customHeight="1">
      <c r="A9" s="20" t="s">
        <v>52</v>
      </c>
      <c r="B9" s="20"/>
      <c r="C9" s="20"/>
      <c r="D9" s="20"/>
      <c r="E9" s="20"/>
    </row>
    <row r="10" spans="1:5" s="21" customFormat="1" ht="12.75">
      <c r="A10" s="22" t="s">
        <v>1</v>
      </c>
      <c r="B10" s="22" t="s">
        <v>44</v>
      </c>
      <c r="C10" s="23" t="s">
        <v>2</v>
      </c>
      <c r="D10" s="23" t="s">
        <v>45</v>
      </c>
      <c r="E10" s="23" t="s">
        <v>46</v>
      </c>
    </row>
    <row r="11" spans="1:5" s="21" customFormat="1" ht="12.75">
      <c r="A11" s="24">
        <v>1</v>
      </c>
      <c r="B11" s="25" t="s">
        <v>53</v>
      </c>
      <c r="C11" s="24" t="s">
        <v>48</v>
      </c>
      <c r="D11" s="24" t="s">
        <v>54</v>
      </c>
      <c r="E11" s="24">
        <v>1825.78</v>
      </c>
    </row>
    <row r="12" spans="1:5" s="21" customFormat="1" ht="12.75" hidden="1">
      <c r="A12" s="24">
        <v>2</v>
      </c>
      <c r="B12" s="25"/>
      <c r="C12" s="24"/>
      <c r="D12" s="24"/>
      <c r="E12" s="24"/>
    </row>
    <row r="13" spans="1:5" s="21" customFormat="1" ht="12.75" hidden="1">
      <c r="A13" s="24"/>
      <c r="B13" s="25" t="s">
        <v>51</v>
      </c>
      <c r="C13" s="24"/>
      <c r="D13" s="24"/>
      <c r="E13" s="24">
        <f>E11+E12</f>
        <v>1825.78</v>
      </c>
    </row>
    <row r="14" spans="1:5" s="21" customFormat="1" ht="17.25" customHeight="1">
      <c r="A14" s="26" t="s">
        <v>55</v>
      </c>
      <c r="B14" s="26"/>
      <c r="C14" s="26"/>
      <c r="D14" s="26"/>
      <c r="E14" s="26"/>
    </row>
    <row r="15" spans="1:5" s="21" customFormat="1" ht="12.75">
      <c r="A15" s="22" t="s">
        <v>1</v>
      </c>
      <c r="B15" s="22" t="s">
        <v>44</v>
      </c>
      <c r="C15" s="23" t="s">
        <v>2</v>
      </c>
      <c r="D15" s="23" t="s">
        <v>45</v>
      </c>
      <c r="E15" s="23" t="s">
        <v>46</v>
      </c>
    </row>
    <row r="16" spans="1:5" s="21" customFormat="1" ht="12.75">
      <c r="A16" s="24">
        <v>1</v>
      </c>
      <c r="B16" s="25" t="s">
        <v>56</v>
      </c>
      <c r="C16" s="24" t="s">
        <v>48</v>
      </c>
      <c r="D16" s="24" t="s">
        <v>57</v>
      </c>
      <c r="E16" s="24">
        <v>58265.54</v>
      </c>
    </row>
    <row r="17" spans="1:5" s="21" customFormat="1" ht="12.75">
      <c r="A17" s="24">
        <v>2</v>
      </c>
      <c r="B17" s="25" t="s">
        <v>58</v>
      </c>
      <c r="C17" s="24" t="s">
        <v>48</v>
      </c>
      <c r="D17" s="24"/>
      <c r="E17" s="24">
        <v>16494.14</v>
      </c>
    </row>
    <row r="18" spans="1:5" s="21" customFormat="1" ht="12.75" hidden="1">
      <c r="A18" s="24">
        <v>3</v>
      </c>
      <c r="B18" s="25"/>
      <c r="C18" s="24"/>
      <c r="D18" s="24"/>
      <c r="E18" s="24"/>
    </row>
    <row r="19" spans="1:5" s="21" customFormat="1" ht="12.75" hidden="1">
      <c r="A19" s="24"/>
      <c r="B19" s="25" t="s">
        <v>51</v>
      </c>
      <c r="C19" s="24"/>
      <c r="D19" s="24"/>
      <c r="E19" s="24">
        <f>E16+E17+E18</f>
        <v>74759.68</v>
      </c>
    </row>
    <row r="20" s="21" customFormat="1" ht="12.75" hidden="1">
      <c r="B20" s="27"/>
    </row>
    <row r="21" spans="1:5" s="21" customFormat="1" ht="12.75">
      <c r="A21" s="20" t="s">
        <v>59</v>
      </c>
      <c r="B21" s="20"/>
      <c r="C21" s="20"/>
      <c r="D21" s="20"/>
      <c r="E21" s="20"/>
    </row>
    <row r="22" spans="1:5" s="21" customFormat="1" ht="12.75">
      <c r="A22" s="22" t="s">
        <v>1</v>
      </c>
      <c r="B22" s="22" t="s">
        <v>44</v>
      </c>
      <c r="C22" s="23" t="s">
        <v>2</v>
      </c>
      <c r="D22" s="23" t="s">
        <v>45</v>
      </c>
      <c r="E22" s="23" t="s">
        <v>46</v>
      </c>
    </row>
    <row r="23" spans="1:5" s="21" customFormat="1" ht="12.75">
      <c r="A23" s="24">
        <v>1</v>
      </c>
      <c r="B23" s="25" t="s">
        <v>56</v>
      </c>
      <c r="C23" s="24" t="s">
        <v>48</v>
      </c>
      <c r="D23" s="24" t="s">
        <v>60</v>
      </c>
      <c r="E23" s="24">
        <v>15280.72</v>
      </c>
    </row>
    <row r="24" spans="1:5" s="21" customFormat="1" ht="12.75" hidden="1">
      <c r="A24" s="24">
        <v>2</v>
      </c>
      <c r="B24" s="25"/>
      <c r="C24" s="24"/>
      <c r="D24" s="24"/>
      <c r="E24" s="24"/>
    </row>
    <row r="25" spans="1:5" s="21" customFormat="1" ht="12.75" hidden="1">
      <c r="A25" s="24">
        <v>3</v>
      </c>
      <c r="B25" s="25"/>
      <c r="C25" s="24"/>
      <c r="D25" s="24"/>
      <c r="E25" s="24"/>
    </row>
    <row r="26" spans="1:5" s="21" customFormat="1" ht="12.75" hidden="1">
      <c r="A26" s="24">
        <v>4</v>
      </c>
      <c r="B26" s="25"/>
      <c r="C26" s="24"/>
      <c r="D26" s="24"/>
      <c r="E26" s="24"/>
    </row>
    <row r="27" spans="1:5" s="21" customFormat="1" ht="12.75" hidden="1">
      <c r="A27" s="24"/>
      <c r="B27" s="25" t="s">
        <v>51</v>
      </c>
      <c r="C27" s="24"/>
      <c r="D27" s="24"/>
      <c r="E27" s="24">
        <f>E23+E24+E25+E26</f>
        <v>15280.72</v>
      </c>
    </row>
    <row r="28" s="21" customFormat="1" ht="12.75" hidden="1">
      <c r="B28" s="27"/>
    </row>
    <row r="29" spans="1:5" s="21" customFormat="1" ht="12.75" hidden="1">
      <c r="A29" s="20"/>
      <c r="B29" s="20"/>
      <c r="C29" s="20"/>
      <c r="D29" s="20"/>
      <c r="E29" s="20"/>
    </row>
    <row r="30" spans="1:5" s="21" customFormat="1" ht="12.75" hidden="1">
      <c r="A30" s="22" t="s">
        <v>1</v>
      </c>
      <c r="B30" s="22" t="s">
        <v>44</v>
      </c>
      <c r="C30" s="23" t="s">
        <v>2</v>
      </c>
      <c r="D30" s="23" t="s">
        <v>45</v>
      </c>
      <c r="E30" s="23" t="s">
        <v>46</v>
      </c>
    </row>
    <row r="31" spans="1:5" s="21" customFormat="1" ht="12.75" hidden="1">
      <c r="A31" s="24">
        <v>1</v>
      </c>
      <c r="B31" s="25"/>
      <c r="C31" s="24"/>
      <c r="D31" s="24"/>
      <c r="E31" s="24"/>
    </row>
    <row r="32" spans="1:5" s="21" customFormat="1" ht="12.75" hidden="1">
      <c r="A32" s="24">
        <v>2</v>
      </c>
      <c r="B32" s="25"/>
      <c r="C32" s="24"/>
      <c r="D32" s="24"/>
      <c r="E32" s="24"/>
    </row>
    <row r="33" spans="1:5" s="21" customFormat="1" ht="12.75" hidden="1">
      <c r="A33" s="24">
        <v>3</v>
      </c>
      <c r="B33" s="25"/>
      <c r="C33" s="24"/>
      <c r="D33" s="24"/>
      <c r="E33" s="24"/>
    </row>
    <row r="34" spans="1:5" s="21" customFormat="1" ht="12.75" hidden="1">
      <c r="A34" s="24"/>
      <c r="B34" s="25" t="s">
        <v>51</v>
      </c>
      <c r="C34" s="24"/>
      <c r="D34" s="24"/>
      <c r="E34" s="24">
        <f>E31+E32+E33</f>
        <v>0</v>
      </c>
    </row>
    <row r="35" s="21" customFormat="1" ht="12.75" hidden="1">
      <c r="B35" s="27"/>
    </row>
    <row r="36" spans="1:5" s="21" customFormat="1" ht="12.75" hidden="1">
      <c r="A36" s="20"/>
      <c r="B36" s="20"/>
      <c r="C36" s="20"/>
      <c r="D36" s="20"/>
      <c r="E36" s="20"/>
    </row>
    <row r="37" spans="1:5" s="21" customFormat="1" ht="12.75" hidden="1">
      <c r="A37" s="22" t="s">
        <v>1</v>
      </c>
      <c r="B37" s="22" t="s">
        <v>44</v>
      </c>
      <c r="C37" s="23" t="s">
        <v>2</v>
      </c>
      <c r="D37" s="23" t="s">
        <v>45</v>
      </c>
      <c r="E37" s="23" t="s">
        <v>46</v>
      </c>
    </row>
    <row r="38" spans="1:5" s="21" customFormat="1" ht="12.75" hidden="1">
      <c r="A38" s="24">
        <v>1</v>
      </c>
      <c r="B38" s="25"/>
      <c r="C38" s="24"/>
      <c r="D38" s="24"/>
      <c r="E38" s="24"/>
    </row>
    <row r="39" spans="1:5" s="21" customFormat="1" ht="12.75" hidden="1">
      <c r="A39" s="24">
        <v>2</v>
      </c>
      <c r="B39" s="25"/>
      <c r="C39" s="24"/>
      <c r="D39" s="24"/>
      <c r="E39" s="24"/>
    </row>
    <row r="40" spans="1:5" s="21" customFormat="1" ht="12.75" hidden="1">
      <c r="A40" s="24">
        <v>3</v>
      </c>
      <c r="B40" s="25"/>
      <c r="C40" s="24"/>
      <c r="D40" s="24"/>
      <c r="E40" s="24"/>
    </row>
    <row r="41" spans="1:5" s="21" customFormat="1" ht="12.75" hidden="1">
      <c r="A41" s="24"/>
      <c r="B41" s="25" t="s">
        <v>51</v>
      </c>
      <c r="C41" s="24"/>
      <c r="D41" s="24"/>
      <c r="E41" s="24">
        <f>E38+E39+E40</f>
        <v>0</v>
      </c>
    </row>
    <row r="42" s="21" customFormat="1" ht="12.75" hidden="1">
      <c r="B42" s="27"/>
    </row>
    <row r="43" spans="1:5" s="21" customFormat="1" ht="12.75" hidden="1">
      <c r="A43" s="20"/>
      <c r="B43" s="20"/>
      <c r="C43" s="20"/>
      <c r="D43" s="20"/>
      <c r="E43" s="20"/>
    </row>
    <row r="44" spans="1:5" s="21" customFormat="1" ht="12.75" hidden="1">
      <c r="A44" s="22" t="s">
        <v>1</v>
      </c>
      <c r="B44" s="22" t="s">
        <v>44</v>
      </c>
      <c r="C44" s="23" t="s">
        <v>2</v>
      </c>
      <c r="D44" s="23" t="s">
        <v>45</v>
      </c>
      <c r="E44" s="23" t="s">
        <v>46</v>
      </c>
    </row>
    <row r="45" spans="1:5" s="21" customFormat="1" ht="12.75" hidden="1">
      <c r="A45" s="24">
        <v>1</v>
      </c>
      <c r="B45" s="25"/>
      <c r="C45" s="24"/>
      <c r="D45" s="24"/>
      <c r="E45" s="24"/>
    </row>
    <row r="46" spans="1:5" s="21" customFormat="1" ht="12.75" hidden="1">
      <c r="A46" s="24">
        <v>2</v>
      </c>
      <c r="B46" s="25"/>
      <c r="C46" s="24"/>
      <c r="D46" s="24"/>
      <c r="E46" s="24"/>
    </row>
    <row r="47" spans="1:5" s="21" customFormat="1" ht="12.75" hidden="1">
      <c r="A47" s="24">
        <v>3</v>
      </c>
      <c r="B47" s="25"/>
      <c r="C47" s="24"/>
      <c r="D47" s="24"/>
      <c r="E47" s="24"/>
    </row>
    <row r="48" spans="1:5" s="21" customFormat="1" ht="12.75" hidden="1">
      <c r="A48" s="24"/>
      <c r="B48" s="25" t="s">
        <v>51</v>
      </c>
      <c r="C48" s="24"/>
      <c r="D48" s="24"/>
      <c r="E48" s="24">
        <f>E45+E46+E47</f>
        <v>0</v>
      </c>
    </row>
    <row r="49" s="21" customFormat="1" ht="12.75" hidden="1">
      <c r="B49" s="27"/>
    </row>
    <row r="50" s="21" customFormat="1" ht="12.75" hidden="1">
      <c r="B50" s="27"/>
    </row>
    <row r="51" spans="1:5" s="21" customFormat="1" ht="12.75" hidden="1">
      <c r="A51" s="28"/>
      <c r="B51" s="29" t="s">
        <v>61</v>
      </c>
      <c r="C51" s="28"/>
      <c r="D51" s="28"/>
      <c r="E51" s="28">
        <f>E8+E13+E19+E27+E34+E41+E48</f>
        <v>144539.08</v>
      </c>
    </row>
    <row r="52" s="21" customFormat="1" ht="12.75">
      <c r="B52" s="27"/>
    </row>
  </sheetData>
  <sheetProtection selectLockedCells="1" selectUnlockedCells="1"/>
  <mergeCells count="7">
    <mergeCell ref="A1:E1"/>
    <mergeCell ref="A9:E9"/>
    <mergeCell ref="A14:E14"/>
    <mergeCell ref="A21:E21"/>
    <mergeCell ref="A29:E29"/>
    <mergeCell ref="A36:E36"/>
    <mergeCell ref="A43:E43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="80" zoomScaleNormal="80" workbookViewId="0" topLeftCell="A43">
      <selection activeCell="I62" sqref="I62"/>
    </sheetView>
  </sheetViews>
  <sheetFormatPr defaultColWidth="12.57421875" defaultRowHeight="12.75"/>
  <cols>
    <col min="1" max="1" width="8.7109375" style="0" customWidth="1"/>
    <col min="2" max="2" width="48.421875" style="19" customWidth="1"/>
    <col min="3" max="3" width="23.57421875" style="0" customWidth="1"/>
    <col min="4" max="4" width="45.00390625" style="0" customWidth="1"/>
    <col min="5" max="5" width="20.00390625" style="0" customWidth="1"/>
    <col min="6" max="16384" width="11.57421875" style="0" customWidth="1"/>
  </cols>
  <sheetData>
    <row r="1" spans="1:5" s="21" customFormat="1" ht="20.25" customHeight="1">
      <c r="A1" s="30" t="s">
        <v>62</v>
      </c>
      <c r="B1" s="30"/>
      <c r="C1" s="30"/>
      <c r="D1" s="30"/>
      <c r="E1" s="30"/>
    </row>
    <row r="2" spans="1:5" s="21" customFormat="1" ht="12.75">
      <c r="A2" s="22" t="s">
        <v>1</v>
      </c>
      <c r="B2" s="22" t="s">
        <v>44</v>
      </c>
      <c r="C2" s="23" t="s">
        <v>2</v>
      </c>
      <c r="D2" s="23" t="s">
        <v>45</v>
      </c>
      <c r="E2" s="23" t="s">
        <v>46</v>
      </c>
    </row>
    <row r="3" spans="1:5" s="21" customFormat="1" ht="14.25" customHeight="1">
      <c r="A3" s="24">
        <v>1</v>
      </c>
      <c r="B3" s="25" t="s">
        <v>63</v>
      </c>
      <c r="C3" s="24" t="s">
        <v>64</v>
      </c>
      <c r="D3" s="24"/>
      <c r="E3" s="24">
        <v>1247.14</v>
      </c>
    </row>
    <row r="4" spans="1:5" s="21" customFormat="1" ht="27.75" customHeight="1">
      <c r="A4" s="24">
        <v>2</v>
      </c>
      <c r="B4" s="22" t="s">
        <v>65</v>
      </c>
      <c r="C4" s="22" t="s">
        <v>64</v>
      </c>
      <c r="D4" s="23"/>
      <c r="E4" s="23">
        <v>155.89</v>
      </c>
    </row>
    <row r="5" spans="1:5" s="21" customFormat="1" ht="12.75" hidden="1">
      <c r="A5" s="24">
        <v>3</v>
      </c>
      <c r="B5" s="22" t="s">
        <v>66</v>
      </c>
      <c r="C5" s="24" t="s">
        <v>48</v>
      </c>
      <c r="D5" s="24"/>
      <c r="E5" s="24">
        <v>4285.4</v>
      </c>
    </row>
    <row r="6" spans="1:5" s="21" customFormat="1" ht="12.75">
      <c r="A6" s="24">
        <v>3</v>
      </c>
      <c r="B6" s="31" t="s">
        <v>67</v>
      </c>
      <c r="C6" s="24" t="s">
        <v>48</v>
      </c>
      <c r="D6" s="24"/>
      <c r="E6" s="24">
        <v>81.21</v>
      </c>
    </row>
    <row r="7" spans="1:5" s="21" customFormat="1" ht="12.75" hidden="1">
      <c r="A7" s="24"/>
      <c r="B7" s="25" t="s">
        <v>51</v>
      </c>
      <c r="C7" s="24"/>
      <c r="D7" s="24"/>
      <c r="E7" s="24">
        <f>E3+E4+E5+E6</f>
        <v>5769.64</v>
      </c>
    </row>
    <row r="8" spans="1:5" s="21" customFormat="1" ht="12.75" hidden="1">
      <c r="A8" s="3"/>
      <c r="B8" s="32"/>
      <c r="C8" s="3"/>
      <c r="D8" s="3"/>
      <c r="E8" s="3"/>
    </row>
    <row r="9" spans="1:5" s="21" customFormat="1" ht="20.25" customHeight="1">
      <c r="A9" s="20" t="s">
        <v>52</v>
      </c>
      <c r="B9" s="20"/>
      <c r="C9" s="20"/>
      <c r="D9" s="20"/>
      <c r="E9" s="20"/>
    </row>
    <row r="10" spans="1:5" s="21" customFormat="1" ht="12.75">
      <c r="A10" s="22" t="s">
        <v>1</v>
      </c>
      <c r="B10" s="22" t="s">
        <v>44</v>
      </c>
      <c r="C10" s="23" t="s">
        <v>2</v>
      </c>
      <c r="D10" s="23" t="s">
        <v>45</v>
      </c>
      <c r="E10" s="23" t="s">
        <v>46</v>
      </c>
    </row>
    <row r="11" spans="1:5" s="21" customFormat="1" ht="12.75">
      <c r="A11" s="24">
        <v>1</v>
      </c>
      <c r="B11" s="25" t="s">
        <v>63</v>
      </c>
      <c r="C11" s="24" t="s">
        <v>64</v>
      </c>
      <c r="D11" s="24"/>
      <c r="E11" s="24">
        <v>1247.14</v>
      </c>
    </row>
    <row r="12" spans="1:5" s="21" customFormat="1" ht="12.75">
      <c r="A12" s="24">
        <v>2</v>
      </c>
      <c r="B12" s="22" t="s">
        <v>65</v>
      </c>
      <c r="C12" s="22" t="s">
        <v>64</v>
      </c>
      <c r="D12" s="23"/>
      <c r="E12" s="23">
        <v>155.89</v>
      </c>
    </row>
    <row r="13" spans="1:5" s="21" customFormat="1" ht="12.75">
      <c r="A13" s="24">
        <v>3</v>
      </c>
      <c r="B13" s="31" t="s">
        <v>68</v>
      </c>
      <c r="C13" s="22" t="s">
        <v>64</v>
      </c>
      <c r="D13" s="25" t="s">
        <v>69</v>
      </c>
      <c r="E13" s="24">
        <v>10800</v>
      </c>
    </row>
    <row r="14" spans="1:5" s="21" customFormat="1" ht="12.75" hidden="1">
      <c r="A14" s="24">
        <v>4</v>
      </c>
      <c r="B14" s="22" t="s">
        <v>66</v>
      </c>
      <c r="C14" s="24" t="s">
        <v>48</v>
      </c>
      <c r="D14" s="24"/>
      <c r="E14" s="24">
        <v>3785.23</v>
      </c>
    </row>
    <row r="15" spans="1:5" s="21" customFormat="1" ht="12.75" hidden="1">
      <c r="A15" s="24"/>
      <c r="B15" s="25" t="s">
        <v>51</v>
      </c>
      <c r="C15" s="24"/>
      <c r="D15" s="24"/>
      <c r="E15" s="24">
        <f>E11+E12+E13+E14</f>
        <v>15988.26</v>
      </c>
    </row>
    <row r="16" spans="1:5" s="21" customFormat="1" ht="12.75" hidden="1">
      <c r="A16" s="3"/>
      <c r="B16" s="32"/>
      <c r="C16" s="3"/>
      <c r="D16" s="3"/>
      <c r="E16" s="3"/>
    </row>
    <row r="17" spans="1:5" s="34" customFormat="1" ht="17.25" customHeight="1">
      <c r="A17" s="33" t="s">
        <v>70</v>
      </c>
      <c r="B17" s="33"/>
      <c r="C17" s="33"/>
      <c r="D17" s="33"/>
      <c r="E17" s="33"/>
    </row>
    <row r="18" spans="1:5" s="21" customFormat="1" ht="12.75">
      <c r="A18" s="22" t="s">
        <v>1</v>
      </c>
      <c r="B18" s="22" t="s">
        <v>44</v>
      </c>
      <c r="C18" s="23" t="s">
        <v>2</v>
      </c>
      <c r="D18" s="23" t="s">
        <v>45</v>
      </c>
      <c r="E18" s="23" t="s">
        <v>46</v>
      </c>
    </row>
    <row r="19" spans="1:5" s="21" customFormat="1" ht="12.75">
      <c r="A19" s="24">
        <v>1</v>
      </c>
      <c r="B19" s="25" t="s">
        <v>63</v>
      </c>
      <c r="C19" s="24" t="s">
        <v>71</v>
      </c>
      <c r="D19" s="24"/>
      <c r="E19" s="24">
        <v>1247.14</v>
      </c>
    </row>
    <row r="20" spans="1:5" s="21" customFormat="1" ht="12.75">
      <c r="A20" s="24">
        <v>2</v>
      </c>
      <c r="B20" s="22" t="s">
        <v>65</v>
      </c>
      <c r="C20" s="22" t="s">
        <v>71</v>
      </c>
      <c r="D20" s="23"/>
      <c r="E20" s="23">
        <v>155.89</v>
      </c>
    </row>
    <row r="21" spans="1:5" s="21" customFormat="1" ht="12.75" hidden="1">
      <c r="A21" s="24">
        <v>3</v>
      </c>
      <c r="B21" s="31" t="s">
        <v>66</v>
      </c>
      <c r="C21" s="22" t="s">
        <v>71</v>
      </c>
      <c r="D21" s="23"/>
      <c r="E21" s="23">
        <v>4203.74</v>
      </c>
    </row>
    <row r="22" spans="1:5" s="21" customFormat="1" ht="12.75">
      <c r="A22" s="24">
        <v>3</v>
      </c>
      <c r="B22" s="22" t="s">
        <v>72</v>
      </c>
      <c r="C22" s="22" t="s">
        <v>71</v>
      </c>
      <c r="D22" s="23"/>
      <c r="E22" s="23">
        <v>64.8</v>
      </c>
    </row>
    <row r="23" spans="1:5" s="21" customFormat="1" ht="12.75">
      <c r="A23" s="24">
        <v>4</v>
      </c>
      <c r="B23" s="25" t="s">
        <v>73</v>
      </c>
      <c r="C23" s="22" t="s">
        <v>71</v>
      </c>
      <c r="D23" s="23"/>
      <c r="E23" s="23">
        <v>1025.06</v>
      </c>
    </row>
    <row r="24" spans="1:5" s="21" customFormat="1" ht="12.75" hidden="1">
      <c r="A24" s="24"/>
      <c r="B24" s="25" t="s">
        <v>51</v>
      </c>
      <c r="C24" s="24"/>
      <c r="D24" s="24"/>
      <c r="E24" s="24">
        <f>E19+E20+E21+E22+E23</f>
        <v>6696.630000000001</v>
      </c>
    </row>
    <row r="25" spans="1:5" s="21" customFormat="1" ht="12.75" hidden="1">
      <c r="A25" s="3"/>
      <c r="B25" s="32"/>
      <c r="C25" s="3"/>
      <c r="D25" s="3"/>
      <c r="E25" s="3"/>
    </row>
    <row r="26" spans="1:5" s="34" customFormat="1" ht="12.75">
      <c r="A26" s="33" t="s">
        <v>74</v>
      </c>
      <c r="B26" s="33"/>
      <c r="C26" s="33"/>
      <c r="D26" s="33"/>
      <c r="E26" s="33"/>
    </row>
    <row r="27" spans="1:5" s="21" customFormat="1" ht="12.75">
      <c r="A27" s="22" t="s">
        <v>1</v>
      </c>
      <c r="B27" s="22" t="s">
        <v>44</v>
      </c>
      <c r="C27" s="23" t="s">
        <v>2</v>
      </c>
      <c r="D27" s="23" t="s">
        <v>45</v>
      </c>
      <c r="E27" s="23" t="s">
        <v>46</v>
      </c>
    </row>
    <row r="28" spans="1:5" s="21" customFormat="1" ht="12.75">
      <c r="A28" s="24">
        <v>1</v>
      </c>
      <c r="B28" s="25" t="s">
        <v>63</v>
      </c>
      <c r="C28" s="24" t="s">
        <v>71</v>
      </c>
      <c r="D28" s="24"/>
      <c r="E28" s="24">
        <v>1247.14</v>
      </c>
    </row>
    <row r="29" spans="1:5" s="21" customFormat="1" ht="12.75">
      <c r="A29" s="24">
        <v>2</v>
      </c>
      <c r="B29" s="22" t="s">
        <v>65</v>
      </c>
      <c r="C29" s="22" t="s">
        <v>71</v>
      </c>
      <c r="D29" s="23"/>
      <c r="E29" s="23">
        <v>155.89</v>
      </c>
    </row>
    <row r="30" spans="1:5" s="21" customFormat="1" ht="12.75">
      <c r="A30" s="24">
        <v>3</v>
      </c>
      <c r="B30" s="22" t="s">
        <v>75</v>
      </c>
      <c r="C30" s="24" t="s">
        <v>71</v>
      </c>
      <c r="D30" s="24" t="s">
        <v>76</v>
      </c>
      <c r="E30" s="24">
        <v>1361.78</v>
      </c>
    </row>
    <row r="31" spans="1:5" s="21" customFormat="1" ht="12.75">
      <c r="A31" s="24">
        <v>4</v>
      </c>
      <c r="B31" s="31" t="s">
        <v>77</v>
      </c>
      <c r="C31" s="24" t="s">
        <v>71</v>
      </c>
      <c r="D31" s="24" t="s">
        <v>78</v>
      </c>
      <c r="E31" s="24">
        <v>861.33</v>
      </c>
    </row>
    <row r="32" spans="1:5" s="21" customFormat="1" ht="12.75" hidden="1">
      <c r="A32" s="24">
        <v>5</v>
      </c>
      <c r="B32" s="31"/>
      <c r="C32" s="24"/>
      <c r="D32" s="24"/>
      <c r="E32" s="24"/>
    </row>
    <row r="33" spans="1:5" s="21" customFormat="1" ht="12.75" hidden="1">
      <c r="A33" s="24">
        <v>6</v>
      </c>
      <c r="B33" s="25"/>
      <c r="C33" s="24"/>
      <c r="D33" s="24"/>
      <c r="E33" s="24"/>
    </row>
    <row r="34" spans="1:5" s="21" customFormat="1" ht="12.75" hidden="1">
      <c r="A34" s="24"/>
      <c r="B34" s="25" t="s">
        <v>51</v>
      </c>
      <c r="C34" s="24"/>
      <c r="D34" s="24"/>
      <c r="E34" s="24">
        <f>E29+E32+E30+E31+E28+E33</f>
        <v>3626.1400000000003</v>
      </c>
    </row>
    <row r="35" spans="1:5" s="34" customFormat="1" ht="12.75">
      <c r="A35" s="35" t="s">
        <v>79</v>
      </c>
      <c r="B35" s="35"/>
      <c r="C35" s="35"/>
      <c r="D35" s="35"/>
      <c r="E35" s="35"/>
    </row>
    <row r="36" spans="1:5" s="21" customFormat="1" ht="12.75">
      <c r="A36" s="22" t="s">
        <v>1</v>
      </c>
      <c r="B36" s="22" t="s">
        <v>44</v>
      </c>
      <c r="C36" s="23" t="s">
        <v>2</v>
      </c>
      <c r="D36" s="23" t="s">
        <v>45</v>
      </c>
      <c r="E36" s="23" t="s">
        <v>46</v>
      </c>
    </row>
    <row r="37" spans="1:5" s="21" customFormat="1" ht="12.75">
      <c r="A37" s="24">
        <v>1</v>
      </c>
      <c r="B37" s="22" t="s">
        <v>65</v>
      </c>
      <c r="C37" s="22" t="s">
        <v>71</v>
      </c>
      <c r="D37" s="23"/>
      <c r="E37" s="23">
        <v>155.89</v>
      </c>
    </row>
    <row r="38" spans="1:5" s="21" customFormat="1" ht="29.25" customHeight="1">
      <c r="A38" s="24">
        <v>2</v>
      </c>
      <c r="B38" s="25" t="s">
        <v>63</v>
      </c>
      <c r="C38" s="24" t="s">
        <v>71</v>
      </c>
      <c r="D38" s="24"/>
      <c r="E38" s="24">
        <v>1247.14</v>
      </c>
    </row>
    <row r="39" spans="1:5" s="21" customFormat="1" ht="42.75" customHeight="1" hidden="1">
      <c r="A39" s="24">
        <v>3</v>
      </c>
      <c r="B39" s="22"/>
      <c r="C39" s="22"/>
      <c r="D39" s="23"/>
      <c r="E39" s="23"/>
    </row>
    <row r="40" spans="1:5" s="21" customFormat="1" ht="12.75" hidden="1">
      <c r="A40" s="24">
        <v>4</v>
      </c>
      <c r="B40" s="36"/>
      <c r="C40" s="22"/>
      <c r="D40" s="23"/>
      <c r="E40" s="23"/>
    </row>
    <row r="41" spans="1:5" s="21" customFormat="1" ht="12.75" hidden="1">
      <c r="A41" s="24">
        <v>5</v>
      </c>
      <c r="B41" s="22"/>
      <c r="C41" s="22"/>
      <c r="D41" s="23"/>
      <c r="E41" s="23"/>
    </row>
    <row r="42" spans="1:5" s="21" customFormat="1" ht="12.75" hidden="1">
      <c r="A42" s="24"/>
      <c r="B42" s="25" t="s">
        <v>51</v>
      </c>
      <c r="C42" s="24"/>
      <c r="D42" s="24"/>
      <c r="E42" s="24">
        <f>E38+E41+E39+E40+E37</f>
        <v>1403.0300000000002</v>
      </c>
    </row>
    <row r="43" spans="1:5" s="21" customFormat="1" ht="12.75">
      <c r="A43" s="23" t="s">
        <v>55</v>
      </c>
      <c r="B43" s="23"/>
      <c r="C43" s="23"/>
      <c r="D43" s="23"/>
      <c r="E43" s="23"/>
    </row>
    <row r="44" spans="1:5" s="21" customFormat="1" ht="12.75">
      <c r="A44" s="22" t="s">
        <v>1</v>
      </c>
      <c r="B44" s="22" t="s">
        <v>44</v>
      </c>
      <c r="C44" s="23" t="s">
        <v>2</v>
      </c>
      <c r="D44" s="23" t="s">
        <v>45</v>
      </c>
      <c r="E44" s="23" t="s">
        <v>46</v>
      </c>
    </row>
    <row r="45" spans="1:5" s="21" customFormat="1" ht="12.75">
      <c r="A45" s="24">
        <v>1</v>
      </c>
      <c r="B45" s="22" t="s">
        <v>65</v>
      </c>
      <c r="C45" s="22" t="s">
        <v>71</v>
      </c>
      <c r="D45" s="23"/>
      <c r="E45" s="23">
        <v>155.89</v>
      </c>
    </row>
    <row r="46" spans="1:5" s="21" customFormat="1" ht="31.5" customHeight="1">
      <c r="A46" s="24">
        <v>2</v>
      </c>
      <c r="B46" s="22" t="s">
        <v>80</v>
      </c>
      <c r="C46" s="22" t="s">
        <v>48</v>
      </c>
      <c r="D46" s="22"/>
      <c r="E46" s="22">
        <v>1085.06</v>
      </c>
    </row>
    <row r="47" spans="1:5" s="21" customFormat="1" ht="12.75">
      <c r="A47" s="24">
        <v>3</v>
      </c>
      <c r="B47" s="25" t="s">
        <v>63</v>
      </c>
      <c r="C47" s="24" t="s">
        <v>71</v>
      </c>
      <c r="D47" s="24"/>
      <c r="E47" s="24">
        <v>1247.14</v>
      </c>
    </row>
    <row r="48" spans="1:5" s="21" customFormat="1" ht="12.75">
      <c r="A48" s="24">
        <v>4</v>
      </c>
      <c r="B48" s="22" t="s">
        <v>81</v>
      </c>
      <c r="C48" s="24" t="s">
        <v>71</v>
      </c>
      <c r="D48" s="23"/>
      <c r="E48" s="23">
        <v>42891.15</v>
      </c>
    </row>
    <row r="49" spans="1:5" s="21" customFormat="1" ht="12.75" hidden="1">
      <c r="A49" s="24">
        <v>5</v>
      </c>
      <c r="B49" s="22"/>
      <c r="C49" s="22"/>
      <c r="D49" s="23"/>
      <c r="E49" s="23"/>
    </row>
    <row r="50" spans="1:5" s="21" customFormat="1" ht="12.75" hidden="1">
      <c r="A50" s="24"/>
      <c r="B50" s="25" t="s">
        <v>51</v>
      </c>
      <c r="C50" s="24"/>
      <c r="D50" s="24"/>
      <c r="E50" s="24">
        <f>E46+E49+E47+E48+E45</f>
        <v>45379.24</v>
      </c>
    </row>
    <row r="51" s="21" customFormat="1" ht="12.75" hidden="1">
      <c r="B51" s="27"/>
    </row>
    <row r="52" spans="1:5" s="21" customFormat="1" ht="12.75">
      <c r="A52" s="23" t="s">
        <v>82</v>
      </c>
      <c r="B52" s="23"/>
      <c r="C52" s="23"/>
      <c r="D52" s="23"/>
      <c r="E52" s="23"/>
    </row>
    <row r="53" spans="1:5" s="21" customFormat="1" ht="12.75">
      <c r="A53" s="22" t="s">
        <v>1</v>
      </c>
      <c r="B53" s="22" t="s">
        <v>44</v>
      </c>
      <c r="C53" s="23" t="s">
        <v>2</v>
      </c>
      <c r="D53" s="23" t="s">
        <v>45</v>
      </c>
      <c r="E53" s="23" t="s">
        <v>46</v>
      </c>
    </row>
    <row r="54" spans="1:5" s="21" customFormat="1" ht="12.75">
      <c r="A54" s="24">
        <v>1</v>
      </c>
      <c r="B54" s="25" t="s">
        <v>63</v>
      </c>
      <c r="C54" s="24" t="s">
        <v>71</v>
      </c>
      <c r="D54" s="24"/>
      <c r="E54" s="24">
        <v>1247.14</v>
      </c>
    </row>
    <row r="55" spans="1:5" s="21" customFormat="1" ht="29.25" customHeight="1">
      <c r="A55" s="24">
        <v>2</v>
      </c>
      <c r="B55" s="22" t="s">
        <v>65</v>
      </c>
      <c r="C55" s="22" t="s">
        <v>71</v>
      </c>
      <c r="D55" s="23"/>
      <c r="E55" s="23">
        <v>155.89</v>
      </c>
    </row>
    <row r="56" spans="1:5" s="21" customFormat="1" ht="35.25" customHeight="1" hidden="1">
      <c r="A56" s="24">
        <v>3</v>
      </c>
      <c r="B56" s="22"/>
      <c r="C56" s="22"/>
      <c r="D56" s="23"/>
      <c r="E56" s="23"/>
    </row>
    <row r="57" spans="1:5" s="21" customFormat="1" ht="12.75" hidden="1">
      <c r="A57" s="24">
        <v>4</v>
      </c>
      <c r="B57" s="22"/>
      <c r="C57" s="22"/>
      <c r="D57" s="23"/>
      <c r="E57" s="23"/>
    </row>
    <row r="58" spans="1:5" s="21" customFormat="1" ht="12.75" hidden="1">
      <c r="A58" s="24">
        <v>5</v>
      </c>
      <c r="B58" s="22"/>
      <c r="C58" s="22"/>
      <c r="D58" s="23"/>
      <c r="E58" s="23"/>
    </row>
    <row r="59" spans="1:5" s="21" customFormat="1" ht="12.75" hidden="1">
      <c r="A59" s="24"/>
      <c r="B59" s="25" t="s">
        <v>51</v>
      </c>
      <c r="C59" s="24"/>
      <c r="D59" s="24"/>
      <c r="E59" s="24">
        <f>E55+E58+E56+E57+E54</f>
        <v>1403.0300000000002</v>
      </c>
    </row>
    <row r="60" s="21" customFormat="1" ht="12.75" hidden="1">
      <c r="B60" s="27"/>
    </row>
    <row r="61" spans="1:5" s="21" customFormat="1" ht="12.75">
      <c r="A61" s="23" t="s">
        <v>83</v>
      </c>
      <c r="B61" s="23"/>
      <c r="C61" s="23"/>
      <c r="D61" s="23"/>
      <c r="E61" s="23"/>
    </row>
    <row r="62" spans="1:5" s="21" customFormat="1" ht="12.75">
      <c r="A62" s="22" t="s">
        <v>1</v>
      </c>
      <c r="B62" s="22" t="s">
        <v>44</v>
      </c>
      <c r="C62" s="23" t="s">
        <v>2</v>
      </c>
      <c r="D62" s="23" t="s">
        <v>45</v>
      </c>
      <c r="E62" s="23" t="s">
        <v>46</v>
      </c>
    </row>
    <row r="63" spans="1:5" s="21" customFormat="1" ht="12.75">
      <c r="A63" s="24">
        <v>1</v>
      </c>
      <c r="B63" s="25" t="s">
        <v>63</v>
      </c>
      <c r="C63" s="22" t="s">
        <v>71</v>
      </c>
      <c r="D63" s="24"/>
      <c r="E63" s="24">
        <v>1247.14</v>
      </c>
    </row>
    <row r="64" spans="1:5" s="21" customFormat="1" ht="35.25" customHeight="1">
      <c r="A64" s="24">
        <v>2</v>
      </c>
      <c r="B64" s="22" t="s">
        <v>65</v>
      </c>
      <c r="C64" s="22" t="s">
        <v>71</v>
      </c>
      <c r="D64" s="23"/>
      <c r="E64" s="23">
        <v>155.89</v>
      </c>
    </row>
    <row r="65" spans="1:5" s="21" customFormat="1" ht="12.75" hidden="1">
      <c r="A65" s="24">
        <v>3</v>
      </c>
      <c r="B65" s="22"/>
      <c r="C65" s="22"/>
      <c r="D65" s="23"/>
      <c r="E65" s="23"/>
    </row>
    <row r="66" spans="1:5" s="21" customFormat="1" ht="12.75" hidden="1">
      <c r="A66" s="24">
        <v>4</v>
      </c>
      <c r="B66" s="22"/>
      <c r="C66" s="22"/>
      <c r="D66" s="23"/>
      <c r="E66" s="23"/>
    </row>
    <row r="67" spans="1:5" s="21" customFormat="1" ht="12.75" hidden="1">
      <c r="A67" s="24">
        <v>5</v>
      </c>
      <c r="B67" s="22"/>
      <c r="C67" s="22"/>
      <c r="D67" s="23"/>
      <c r="E67" s="23"/>
    </row>
    <row r="68" spans="1:5" s="21" customFormat="1" ht="12.75" hidden="1">
      <c r="A68" s="24"/>
      <c r="B68" s="25" t="s">
        <v>51</v>
      </c>
      <c r="C68" s="24"/>
      <c r="D68" s="24"/>
      <c r="E68" s="24">
        <f>E64+E67+E65+E66+E63</f>
        <v>1403.0300000000002</v>
      </c>
    </row>
    <row r="69" s="21" customFormat="1" ht="12.75" hidden="1">
      <c r="B69" s="27"/>
    </row>
    <row r="70" spans="1:5" s="21" customFormat="1" ht="12.75">
      <c r="A70" s="23" t="s">
        <v>84</v>
      </c>
      <c r="B70" s="23"/>
      <c r="C70" s="23"/>
      <c r="D70" s="23"/>
      <c r="E70" s="23"/>
    </row>
    <row r="71" spans="1:5" s="21" customFormat="1" ht="12.75">
      <c r="A71" s="22" t="s">
        <v>1</v>
      </c>
      <c r="B71" s="22" t="s">
        <v>44</v>
      </c>
      <c r="C71" s="23" t="s">
        <v>2</v>
      </c>
      <c r="D71" s="23" t="s">
        <v>45</v>
      </c>
      <c r="E71" s="23" t="s">
        <v>46</v>
      </c>
    </row>
    <row r="72" spans="1:5" s="21" customFormat="1" ht="12.75">
      <c r="A72" s="24">
        <v>1</v>
      </c>
      <c r="B72" s="25" t="s">
        <v>63</v>
      </c>
      <c r="C72" s="22" t="s">
        <v>71</v>
      </c>
      <c r="D72" s="24"/>
      <c r="E72" s="24">
        <v>1247.14</v>
      </c>
    </row>
    <row r="73" spans="1:5" s="21" customFormat="1" ht="12.75">
      <c r="A73" s="24">
        <v>2</v>
      </c>
      <c r="B73" s="22" t="s">
        <v>65</v>
      </c>
      <c r="C73" s="22" t="s">
        <v>71</v>
      </c>
      <c r="D73" s="23"/>
      <c r="E73" s="23">
        <v>155.89</v>
      </c>
    </row>
    <row r="74" spans="1:5" s="21" customFormat="1" ht="12.75">
      <c r="A74" s="24">
        <v>3</v>
      </c>
      <c r="B74" s="22" t="s">
        <v>85</v>
      </c>
      <c r="C74" s="22" t="s">
        <v>48</v>
      </c>
      <c r="D74" s="23"/>
      <c r="E74" s="23">
        <v>4019.73</v>
      </c>
    </row>
    <row r="75" spans="1:5" s="21" customFormat="1" ht="12.75" hidden="1">
      <c r="A75" s="24">
        <v>4</v>
      </c>
      <c r="B75" s="22"/>
      <c r="C75" s="22"/>
      <c r="D75" s="23"/>
      <c r="E75" s="23"/>
    </row>
    <row r="76" spans="1:5" s="21" customFormat="1" ht="12.75" hidden="1">
      <c r="A76" s="24">
        <v>5</v>
      </c>
      <c r="B76" s="22"/>
      <c r="C76" s="22"/>
      <c r="D76" s="23"/>
      <c r="E76" s="23"/>
    </row>
    <row r="77" spans="1:5" s="21" customFormat="1" ht="12.75" hidden="1">
      <c r="A77" s="24"/>
      <c r="B77" s="25" t="s">
        <v>51</v>
      </c>
      <c r="C77" s="24"/>
      <c r="D77" s="24"/>
      <c r="E77" s="24">
        <f>E73+E76+E74+E75+E72</f>
        <v>5422.76</v>
      </c>
    </row>
    <row r="78" s="21" customFormat="1" ht="12.75" hidden="1">
      <c r="B78" s="27"/>
    </row>
    <row r="79" spans="1:5" s="21" customFormat="1" ht="12.75">
      <c r="A79" s="23" t="s">
        <v>59</v>
      </c>
      <c r="B79" s="23"/>
      <c r="C79" s="23"/>
      <c r="D79" s="23"/>
      <c r="E79" s="23"/>
    </row>
    <row r="80" spans="1:5" s="21" customFormat="1" ht="12.75">
      <c r="A80" s="22" t="s">
        <v>1</v>
      </c>
      <c r="B80" s="22" t="s">
        <v>44</v>
      </c>
      <c r="C80" s="23" t="s">
        <v>2</v>
      </c>
      <c r="D80" s="23" t="s">
        <v>45</v>
      </c>
      <c r="E80" s="23" t="s">
        <v>46</v>
      </c>
    </row>
    <row r="81" spans="1:5" s="21" customFormat="1" ht="12.75">
      <c r="A81" s="24">
        <v>1</v>
      </c>
      <c r="B81" s="25" t="s">
        <v>86</v>
      </c>
      <c r="C81" s="24" t="s">
        <v>48</v>
      </c>
      <c r="D81" s="24" t="s">
        <v>87</v>
      </c>
      <c r="E81" s="24">
        <v>5090.93</v>
      </c>
    </row>
    <row r="82" spans="1:5" s="21" customFormat="1" ht="12.75">
      <c r="A82" s="24">
        <v>2</v>
      </c>
      <c r="B82" s="22" t="s">
        <v>88</v>
      </c>
      <c r="C82" s="28" t="s">
        <v>48</v>
      </c>
      <c r="D82" s="22" t="s">
        <v>89</v>
      </c>
      <c r="E82" s="23">
        <v>1400.74</v>
      </c>
    </row>
    <row r="83" spans="1:5" s="21" customFormat="1" ht="12.75">
      <c r="A83" s="24">
        <v>3</v>
      </c>
      <c r="B83" s="25" t="s">
        <v>63</v>
      </c>
      <c r="C83" s="22" t="s">
        <v>71</v>
      </c>
      <c r="D83" s="24"/>
      <c r="E83" s="24">
        <v>1247.14</v>
      </c>
    </row>
    <row r="84" spans="1:5" s="21" customFormat="1" ht="12.75">
      <c r="A84" s="24">
        <v>4</v>
      </c>
      <c r="B84" s="22" t="s">
        <v>65</v>
      </c>
      <c r="C84" s="22" t="s">
        <v>71</v>
      </c>
      <c r="D84" s="23"/>
      <c r="E84" s="23">
        <v>155.89</v>
      </c>
    </row>
    <row r="85" spans="1:5" s="21" customFormat="1" ht="12.75">
      <c r="A85" s="24">
        <v>5</v>
      </c>
      <c r="B85" s="22" t="s">
        <v>90</v>
      </c>
      <c r="C85" s="24" t="s">
        <v>48</v>
      </c>
      <c r="D85" s="23"/>
      <c r="E85" s="23">
        <v>1864.16</v>
      </c>
    </row>
    <row r="86" spans="1:5" s="21" customFormat="1" ht="12.75">
      <c r="A86" s="24">
        <v>6</v>
      </c>
      <c r="B86" s="22" t="s">
        <v>91</v>
      </c>
      <c r="C86" s="24" t="s">
        <v>48</v>
      </c>
      <c r="D86" s="23" t="s">
        <v>60</v>
      </c>
      <c r="E86" s="23">
        <v>15280.72</v>
      </c>
    </row>
    <row r="87" spans="1:5" s="21" customFormat="1" ht="12.75" hidden="1">
      <c r="A87" s="24"/>
      <c r="B87" s="25" t="s">
        <v>51</v>
      </c>
      <c r="C87" s="24"/>
      <c r="D87" s="24"/>
      <c r="E87" s="24">
        <f>E82+E85+E83+E84+E81</f>
        <v>9758.86</v>
      </c>
    </row>
    <row r="88" s="21" customFormat="1" ht="12.75" hidden="1">
      <c r="B88" s="27"/>
    </row>
    <row r="89" spans="1:5" s="21" customFormat="1" ht="12.75">
      <c r="A89" s="23" t="s">
        <v>92</v>
      </c>
      <c r="B89" s="23"/>
      <c r="C89" s="23"/>
      <c r="D89" s="23"/>
      <c r="E89" s="23"/>
    </row>
    <row r="90" spans="1:5" s="21" customFormat="1" ht="12.75">
      <c r="A90" s="22" t="s">
        <v>1</v>
      </c>
      <c r="B90" s="22" t="s">
        <v>44</v>
      </c>
      <c r="C90" s="23" t="s">
        <v>2</v>
      </c>
      <c r="D90" s="23" t="s">
        <v>45</v>
      </c>
      <c r="E90" s="23" t="s">
        <v>46</v>
      </c>
    </row>
    <row r="91" spans="1:5" s="21" customFormat="1" ht="12.75">
      <c r="A91" s="24">
        <v>1</v>
      </c>
      <c r="B91" s="25" t="s">
        <v>63</v>
      </c>
      <c r="C91" s="22" t="s">
        <v>71</v>
      </c>
      <c r="D91" s="24"/>
      <c r="E91" s="24">
        <v>1247.14</v>
      </c>
    </row>
    <row r="92" spans="1:5" s="21" customFormat="1" ht="12.75">
      <c r="A92" s="24">
        <v>2</v>
      </c>
      <c r="B92" s="22" t="s">
        <v>65</v>
      </c>
      <c r="C92" s="22" t="s">
        <v>71</v>
      </c>
      <c r="D92" s="23"/>
      <c r="E92" s="23">
        <v>155.89</v>
      </c>
    </row>
    <row r="93" spans="1:5" s="21" customFormat="1" ht="12.75">
      <c r="A93" s="24">
        <v>3</v>
      </c>
      <c r="B93" s="22" t="s">
        <v>93</v>
      </c>
      <c r="C93" s="22" t="s">
        <v>71</v>
      </c>
      <c r="D93" s="23" t="s">
        <v>94</v>
      </c>
      <c r="E93" s="23">
        <v>6050</v>
      </c>
    </row>
    <row r="94" spans="1:5" s="21" customFormat="1" ht="12.75">
      <c r="A94" s="24">
        <v>4</v>
      </c>
      <c r="B94" s="22" t="s">
        <v>95</v>
      </c>
      <c r="C94" s="22" t="s">
        <v>71</v>
      </c>
      <c r="D94" s="23" t="s">
        <v>96</v>
      </c>
      <c r="E94" s="23">
        <v>1050</v>
      </c>
    </row>
    <row r="95" spans="1:5" s="21" customFormat="1" ht="12.75" hidden="1">
      <c r="A95" s="24">
        <v>5</v>
      </c>
      <c r="B95" s="22" t="s">
        <v>66</v>
      </c>
      <c r="C95" s="22" t="s">
        <v>71</v>
      </c>
      <c r="D95" s="23"/>
      <c r="E95" s="23">
        <v>2244.5</v>
      </c>
    </row>
    <row r="96" spans="1:5" s="21" customFormat="1" ht="12.75">
      <c r="A96" s="24">
        <v>5</v>
      </c>
      <c r="B96" s="22" t="s">
        <v>97</v>
      </c>
      <c r="C96" s="22" t="s">
        <v>48</v>
      </c>
      <c r="D96" s="23" t="s">
        <v>98</v>
      </c>
      <c r="E96" s="23">
        <v>1238.16</v>
      </c>
    </row>
    <row r="97" spans="1:5" s="21" customFormat="1" ht="12.75" hidden="1">
      <c r="A97" s="24"/>
      <c r="B97" s="25" t="s">
        <v>51</v>
      </c>
      <c r="C97" s="24"/>
      <c r="D97" s="24"/>
      <c r="E97" s="24">
        <f>SUM(E91:E96)</f>
        <v>11985.689999999999</v>
      </c>
    </row>
    <row r="98" s="21" customFormat="1" ht="12.75" hidden="1">
      <c r="B98" s="27"/>
    </row>
    <row r="99" spans="1:5" s="21" customFormat="1" ht="12.75">
      <c r="A99" s="23"/>
      <c r="B99" s="23"/>
      <c r="C99" s="23"/>
      <c r="D99" s="23"/>
      <c r="E99" s="23"/>
    </row>
    <row r="100" spans="1:5" s="21" customFormat="1" ht="12.75">
      <c r="A100" s="22" t="s">
        <v>1</v>
      </c>
      <c r="B100" s="22" t="s">
        <v>44</v>
      </c>
      <c r="C100" s="23" t="s">
        <v>2</v>
      </c>
      <c r="D100" s="23" t="s">
        <v>45</v>
      </c>
      <c r="E100" s="23" t="s">
        <v>46</v>
      </c>
    </row>
    <row r="101" spans="1:5" s="21" customFormat="1" ht="12.75">
      <c r="A101" s="24">
        <v>1</v>
      </c>
      <c r="B101" s="25" t="s">
        <v>63</v>
      </c>
      <c r="C101" s="22" t="s">
        <v>71</v>
      </c>
      <c r="D101" s="24"/>
      <c r="E101" s="24">
        <v>1247.14</v>
      </c>
    </row>
    <row r="102" spans="1:5" s="21" customFormat="1" ht="12.75">
      <c r="A102" s="24">
        <v>2</v>
      </c>
      <c r="B102" s="22" t="s">
        <v>65</v>
      </c>
      <c r="C102" s="22" t="s">
        <v>71</v>
      </c>
      <c r="D102" s="23"/>
      <c r="E102" s="23">
        <v>155.89</v>
      </c>
    </row>
    <row r="103" spans="1:5" s="21" customFormat="1" ht="12.75">
      <c r="A103" s="24">
        <v>3</v>
      </c>
      <c r="B103" s="22" t="s">
        <v>99</v>
      </c>
      <c r="C103" s="22" t="s">
        <v>71</v>
      </c>
      <c r="D103" s="23" t="s">
        <v>100</v>
      </c>
      <c r="E103" s="23">
        <v>517.35</v>
      </c>
    </row>
    <row r="104" spans="1:5" s="21" customFormat="1" ht="12.75" hidden="1">
      <c r="A104" s="24"/>
      <c r="B104" s="22"/>
      <c r="C104" s="22"/>
      <c r="D104" s="23"/>
      <c r="E104" s="23"/>
    </row>
    <row r="105" spans="1:5" s="21" customFormat="1" ht="12.75" hidden="1">
      <c r="A105" s="24"/>
      <c r="B105" s="22"/>
      <c r="C105" s="22"/>
      <c r="D105" s="23"/>
      <c r="E105" s="23"/>
    </row>
    <row r="106" spans="1:5" s="21" customFormat="1" ht="12.75" hidden="1">
      <c r="A106" s="24"/>
      <c r="B106" s="25" t="s">
        <v>51</v>
      </c>
      <c r="C106" s="24"/>
      <c r="D106" s="24"/>
      <c r="E106" s="24">
        <f>E101+E102+E103+E104+E105</f>
        <v>1920.38</v>
      </c>
    </row>
    <row r="107" s="21" customFormat="1" ht="12.75" hidden="1">
      <c r="B107" s="27"/>
    </row>
    <row r="108" spans="1:5" s="21" customFormat="1" ht="12.75" hidden="1">
      <c r="A108" s="28"/>
      <c r="B108" s="29" t="s">
        <v>61</v>
      </c>
      <c r="C108" s="28"/>
      <c r="D108" s="28"/>
      <c r="E108" s="28">
        <f>E7+E15+E24+E34+E42+E50+E59+E68+E77+E87+E97+E106</f>
        <v>110756.69</v>
      </c>
    </row>
    <row r="109" s="21" customFormat="1" ht="12.75">
      <c r="B109" s="27"/>
    </row>
  </sheetData>
  <sheetProtection selectLockedCells="1" selectUnlockedCells="1"/>
  <mergeCells count="12">
    <mergeCell ref="A1:E1"/>
    <mergeCell ref="A9:E9"/>
    <mergeCell ref="A17:E17"/>
    <mergeCell ref="A26:E26"/>
    <mergeCell ref="A35:E35"/>
    <mergeCell ref="A43:E43"/>
    <mergeCell ref="A52:E52"/>
    <mergeCell ref="A61:E61"/>
    <mergeCell ref="A70:E70"/>
    <mergeCell ref="A79:E79"/>
    <mergeCell ref="A89:E89"/>
    <mergeCell ref="A99:E99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2018-01-23T13:47:15Z</cp:lastPrinted>
  <dcterms:modified xsi:type="dcterms:W3CDTF">2018-04-02T10:58:30Z</dcterms:modified>
  <cp:category/>
  <cp:version/>
  <cp:contentType/>
  <cp:contentStatus/>
  <cp:revision>286</cp:revision>
</cp:coreProperties>
</file>